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Users\Валентина\Desktop\РАСКРЫТИЕ ИНФ 2020\"/>
    </mc:Choice>
  </mc:AlternateContent>
  <xr:revisionPtr revIDLastSave="0" documentId="13_ncr:1_{7233EE19-29C8-4DD8-9486-3FD7F3F2D151}" xr6:coauthVersionLast="45" xr6:coauthVersionMax="45" xr10:uidLastSave="{00000000-0000-0000-0000-000000000000}"/>
  <bookViews>
    <workbookView xWindow="-110" yWindow="-110" windowWidth="19420" windowHeight="10420" xr2:uid="{387BA5AF-69D2-470E-BCFE-0868DA123AA7}"/>
  </bookViews>
  <sheets>
    <sheet name="предложение" sheetId="1" r:id="rId1"/>
    <sheet name="прил 2" sheetId="2" r:id="rId2"/>
    <sheet name="пртл 5"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3" l="1"/>
  <c r="H14" i="3"/>
  <c r="I13" i="3"/>
  <c r="H13" i="3"/>
  <c r="I12" i="3"/>
  <c r="H12" i="3"/>
  <c r="L54" i="2"/>
  <c r="F54" i="2"/>
  <c r="E54" i="2"/>
  <c r="C54" i="2"/>
  <c r="L53" i="2"/>
  <c r="F53" i="2"/>
  <c r="F52" i="2" s="1"/>
  <c r="E53" i="2"/>
  <c r="E56" i="2" s="1"/>
  <c r="C53" i="2"/>
  <c r="L52" i="2"/>
  <c r="E52" i="2"/>
  <c r="C52" i="2"/>
  <c r="F39" i="2"/>
  <c r="E39" i="2"/>
  <c r="D39" i="2"/>
  <c r="F32" i="2"/>
  <c r="E32" i="2"/>
  <c r="D32" i="2"/>
  <c r="F29" i="2"/>
  <c r="E29" i="2"/>
  <c r="F28" i="2"/>
  <c r="E28" i="2"/>
  <c r="D28" i="2"/>
  <c r="F27" i="2"/>
  <c r="E27" i="2"/>
  <c r="D27" i="2"/>
  <c r="F26" i="2"/>
  <c r="E26" i="2"/>
  <c r="D26" i="2"/>
  <c r="F25" i="2"/>
  <c r="F36" i="2" s="1"/>
  <c r="E25" i="2"/>
  <c r="E36" i="2" s="1"/>
  <c r="D25" i="2"/>
  <c r="D36" i="2" s="1"/>
  <c r="F23" i="2"/>
  <c r="E23" i="2"/>
  <c r="E33" i="2" s="1"/>
  <c r="D23" i="2"/>
  <c r="D22" i="2" s="1"/>
  <c r="F17" i="2"/>
  <c r="H50" i="2" s="1"/>
  <c r="F16" i="2"/>
  <c r="D16" i="2"/>
  <c r="D12" i="2"/>
  <c r="D10" i="2"/>
  <c r="F9" i="2"/>
  <c r="E9" i="2"/>
  <c r="D9" i="2"/>
  <c r="F8" i="2"/>
  <c r="F12" i="2" s="1"/>
  <c r="E8" i="2"/>
  <c r="E12" i="2" s="1"/>
  <c r="F7" i="2"/>
  <c r="E7" i="2"/>
  <c r="F22" i="2" l="1"/>
  <c r="E22" i="2"/>
  <c r="D52" i="2"/>
  <c r="D53" i="2" s="1"/>
  <c r="D54" i="2" s="1"/>
  <c r="F33" i="2"/>
  <c r="I56" i="2"/>
  <c r="D33" i="2"/>
</calcChain>
</file>

<file path=xl/sharedStrings.xml><?xml version="1.0" encoding="utf-8"?>
<sst xmlns="http://schemas.openxmlformats.org/spreadsheetml/2006/main" count="281" uniqueCount="185">
  <si>
    <t>Приложение № 1</t>
  </si>
  <si>
    <t>к стандартам раскрытия информации субъектами оптового и розничных рынков электрической энергии, утв. постановлением Правительства Российской Федерации от 21 января 2004 г. № 24 (в ред. от 30 января 2019 г.)</t>
  </si>
  <si>
    <t>ПРЕДЛОЖЕНИЕ</t>
  </si>
  <si>
    <t>о размере цен (тарифов), долгосрочных параметров регулирования
(вид цены (тарифа) на _________2021____________ год
                                       (расчетный период регулирования)</t>
  </si>
  <si>
    <t>Общество с ограниченной ответственностью "ЭДС" (ООО "ЭДС")</t>
  </si>
  <si>
    <t>(полное и сокращенное наименование юридического лица)</t>
  </si>
  <si>
    <t>Раздел 1. Информация об организации</t>
  </si>
  <si>
    <t xml:space="preserve">Полное наименование </t>
  </si>
  <si>
    <t>Общество с ограниченной ответственностью "ЭДС"</t>
  </si>
  <si>
    <t>Сокращенное наименование ООО "ЭДС"</t>
  </si>
  <si>
    <t>Место нахождения</t>
  </si>
  <si>
    <t>Фактический адрес</t>
  </si>
  <si>
    <t>ИНН</t>
  </si>
  <si>
    <t>КПП</t>
  </si>
  <si>
    <t>Ф. И. О. руководителя Жилякова Валентина Викторовна</t>
  </si>
  <si>
    <t>Адрес электронной почты</t>
  </si>
  <si>
    <t>Контактный телефон</t>
  </si>
  <si>
    <t>№ 
п/п</t>
  </si>
  <si>
    <t>Наименование показателей</t>
  </si>
  <si>
    <t>Единица измерения</t>
  </si>
  <si>
    <t>Фактические показатели 
за год, предшествующий базовому периоду 
(2019)</t>
  </si>
  <si>
    <t>Предложения 
на расчетный период регулирования 
(2021)</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</si>
  <si>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</si>
  <si>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</si>
  <si>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</si>
  <si>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</si>
  <si>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</si>
  <si>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</si>
  <si>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</si>
  <si>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</si>
  <si>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</si>
  <si>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</si>
  <si>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</si>
  <si>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</si>
  <si>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</si>
  <si>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</si>
  <si>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</si>
  <si>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</si>
  <si>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</si>
  <si>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</si>
  <si>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</si>
  <si>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МВт</t>
  </si>
  <si>
    <t>-</t>
  </si>
  <si>
    <t>3.2.</t>
  </si>
  <si>
    <t>МВт·ч</t>
  </si>
  <si>
    <t>3.3.</t>
  </si>
  <si>
    <t xml:space="preserve">
3.4.</t>
  </si>
  <si>
    <t xml:space="preserve">
тыс. кВт·ч</t>
  </si>
  <si>
    <t>3.5.</t>
  </si>
  <si>
    <t>тыс. кВт·ч</t>
  </si>
  <si>
    <t>3.6.</t>
  </si>
  <si>
    <t>3.7.</t>
  </si>
  <si>
    <t xml:space="preserve">"Программа энергосбережения и повышения энергетической эффективности ООО «ЭДС» на период с  2017 по 2021гг." утверждена Приказом Директора Жиляковой В.В. № 5 от 11.01.2017г. </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</si>
  <si>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</si>
  <si>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</si>
  <si>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</si>
  <si>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</si>
  <si>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</si>
  <si>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</si>
  <si>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</si>
  <si>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</si>
  <si>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</si>
  <si>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</si>
  <si>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</si>
  <si>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</si>
  <si>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</si>
  <si>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</si>
  <si>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</si>
  <si>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</si>
  <si>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</si>
  <si>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</si>
  <si>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</si>
  <si>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</si>
  <si>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</si>
  <si>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</si>
  <si>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</si>
  <si>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</si>
  <si>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</si>
  <si>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</si>
  <si>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</si>
  <si>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</si>
  <si>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</si>
  <si>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АФУ</t>
  </si>
  <si>
    <t>ЕБИТДА</t>
  </si>
  <si>
    <t>СК стр. 1300</t>
  </si>
  <si>
    <t>стр. 2200</t>
  </si>
  <si>
    <t>ВОА стр.1100</t>
  </si>
  <si>
    <t>стр. 2330</t>
  </si>
  <si>
    <t>Запасы стр 1210</t>
  </si>
  <si>
    <t>Кт сч. 02</t>
  </si>
  <si>
    <t>Пок-ль СОС</t>
  </si>
  <si>
    <t>ПО</t>
  </si>
  <si>
    <t>ччи</t>
  </si>
  <si>
    <t>мощность</t>
  </si>
  <si>
    <t>потери</t>
  </si>
  <si>
    <t>ст.содерж</t>
  </si>
  <si>
    <t>ст.потерь</t>
  </si>
  <si>
    <t>одност</t>
  </si>
  <si>
    <t>нвв сод</t>
  </si>
  <si>
    <t>нвв пот</t>
  </si>
  <si>
    <t>нвв всего</t>
  </si>
  <si>
    <t>без сверхнорм.</t>
  </si>
  <si>
    <t>1 пол.</t>
  </si>
  <si>
    <t>2 пол.</t>
  </si>
  <si>
    <t>руб./МВт в мес.</t>
  </si>
  <si>
    <t>руб./МВт·ч</t>
  </si>
  <si>
    <t>тыс. руб.</t>
  </si>
  <si>
    <t>одност.содерж.</t>
  </si>
  <si>
    <r>
      <t xml:space="preserve"> 2. Основные показатели деятельности</t>
    </r>
    <r>
      <rPr>
        <b/>
        <sz val="13"/>
        <color theme="1"/>
        <rFont val="Times New Roman"/>
        <family val="1"/>
        <charset val="204"/>
      </rPr>
      <t xml:space="preserve"> ООО "ЭДС"</t>
    </r>
  </si>
  <si>
    <r>
      <t xml:space="preserve">Показатели, утвержденные на базовый период </t>
    </r>
    <r>
      <rPr>
        <vertAlign val="superscript"/>
        <sz val="12"/>
        <rFont val="Times New Roman"/>
        <family val="1"/>
        <charset val="204"/>
      </rPr>
      <t xml:space="preserve">1 
</t>
    </r>
    <r>
      <rPr>
        <sz val="12"/>
        <rFont val="Times New Roman"/>
        <family val="1"/>
        <charset val="204"/>
      </rPr>
      <t>(2020)</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</si>
  <si>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</si>
  <si>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</si>
  <si>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</si>
  <si>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</si>
  <si>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</si>
  <si>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 xml:space="preserve">Уровень потерь электрической энергии </t>
    </r>
    <r>
      <rPr>
        <vertAlign val="superscript"/>
        <sz val="12"/>
        <rFont val="Times New Roman"/>
        <family val="1"/>
        <charset val="204"/>
      </rPr>
      <t>3</t>
    </r>
  </si>
  <si>
    <r>
      <t xml:space="preserve">Реквизиты программы энергоэффективности (кем утверждена, дата утверждения, номер приказа) </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</si>
  <si>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</si>
  <si>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операционные (подконтрольные) расходы</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</si>
  <si>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неподконтрольные расходы</t>
    </r>
    <r>
      <rPr>
        <vertAlign val="superscript"/>
        <sz val="12"/>
        <rFont val="Times New Roman"/>
        <family val="1"/>
        <charset val="204"/>
      </rPr>
      <t xml:space="preserve">3 </t>
    </r>
    <r>
      <rPr>
        <sz val="12"/>
        <rFont val="Times New Roman"/>
        <family val="1"/>
        <charset val="204"/>
      </rPr>
      <t>— всего</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</si>
  <si>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</si>
  <si>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(подконтрольные)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</si>
  <si>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</si>
  <si>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</si>
  <si>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</si>
  <si>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</si>
  <si>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3. Цены (тарифы) по регулируемым видам деятельности ООО "ЭДС"</t>
  </si>
  <si>
    <t>Единица изменения</t>
  </si>
  <si>
    <t>Фактические показатели за год, предшествующий базовому периоду (2019)</t>
  </si>
  <si>
    <t>Показатели, утвержденные на базовый период (2020)</t>
  </si>
  <si>
    <t>редложения на расчетный период регулирования (2021)</t>
  </si>
  <si>
    <t>1-е полугодие</t>
  </si>
  <si>
    <t>2-е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</si>
  <si>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</si>
  <si>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</si>
  <si>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</si>
  <si>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</si>
  <si>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</si>
  <si>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</si>
  <si>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</si>
  <si>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</si>
  <si>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</si>
  <si>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</si>
  <si>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</si>
  <si>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</si>
  <si>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</si>
  <si>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</si>
  <si>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процент</t>
  </si>
  <si>
    <t>менее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</si>
  <si>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</si>
  <si>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</si>
  <si>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</si>
  <si>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</si>
  <si>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</si>
  <si>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</si>
  <si>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</si>
  <si>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</si>
  <si>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</si>
  <si>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</si>
  <si>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</si>
  <si>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</si>
  <si>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</si>
  <si>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</si>
  <si>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</si>
  <si>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</si>
  <si>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</si>
  <si>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</si>
  <si>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</si>
  <si>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</si>
  <si>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</si>
  <si>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</si>
  <si>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</si>
  <si>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</si>
  <si>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</si>
  <si>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</si>
  <si>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</si>
  <si>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</si>
  <si>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</si>
  <si>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rPr>
        <vertAlign val="superscript"/>
        <sz val="8"/>
        <rFont val="Times New Roman"/>
        <family val="1"/>
        <charset val="204"/>
      </rPr>
      <t>1</t>
    </r>
    <r>
      <rPr>
        <sz val="8"/>
        <rFont val="Times New Roman"/>
        <family val="1"/>
        <charset val="204"/>
      </rPr>
      <t xml:space="preserve"> Базовый период — год, предшествующий расчетному периоду регулирования.</t>
    </r>
  </si>
  <si>
    <r>
      <rPr>
        <vertAlign val="superscript"/>
        <sz val="8"/>
        <rFont val="Times New Roman"/>
        <family val="1"/>
        <charset val="204"/>
      </rPr>
      <t>2</t>
    </r>
    <r>
      <rPr>
        <sz val="8"/>
        <rFont val="Times New Roman"/>
        <family val="1"/>
        <charset val="204"/>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</si>
  <si>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charset val="204"/>
      </rPr>
      <t>3</t>
    </r>
    <r>
      <rPr>
        <sz val="8"/>
        <rFont val="Times New Roman"/>
        <family val="1"/>
        <charset val="204"/>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</si>
  <si>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charset val="204"/>
      </rPr>
      <t>4</t>
    </r>
    <r>
      <rPr>
        <sz val="8"/>
        <rFont val="Times New Roman"/>
        <family val="1"/>
        <charset val="204"/>
      </rPr>
      <t xml:space="preserve"> Заполняются коммерческим оператором оптового рынка электрической энергии (мощности).</t>
    </r>
  </si>
  <si>
    <t>г. Златоуст, ул. Дворцова 6а-73</t>
  </si>
  <si>
    <t>83513 671111 доб 5132</t>
  </si>
  <si>
    <t>director@zlat-eds.ru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</si>
</sst>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
    <numFmt numFmtId="166" formatCode="0.0%"/>
    <numFmt numFmtId="167" formatCode="#,##0.0"/>
    <numFmt numFmtId="168" formatCode="#,##0.00\ _₽"/>
    <numFmt numFmtId="169" formatCode="#,##0.0\ _₽"/>
    <numFmt numFmtId="170" formatCode="#,##0.000\ _₽"/>
    <numFmt numFmtId="171" formatCode="#,##0.000000\ _₽"/>
  </numFmts>
  <fonts count="23"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b/>
      <sz val="13"/>
      <name val="Times New Roman"/>
      <family val="1"/>
      <charset val="204"/>
    </font>
    <font>
      <b/>
      <sz val="13"/>
      <color theme="1"/>
      <name val="Times New Roman"/>
      <family val="1"/>
      <charset val="204"/>
    </font>
    <font>
      <vertAlign val="superscript"/>
      <sz val="12"/>
      <name val="Times New Roman"/>
      <family val="1"/>
      <charset val="204"/>
    </font>
    <font>
      <b/>
      <sz val="12"/>
      <name val="Times New Roman"/>
      <family val="1"/>
      <charset val="204"/>
    </font>
    <font>
      <sz val="8"/>
      <name val="Times New Roman"/>
      <family val="1"/>
      <charset val="204"/>
    </font>
    <font>
      <sz val="10"/>
      <name val="Arial"/>
      <family val="2"/>
      <charset val="204"/>
    </font>
    <font>
      <sz val="11.7"/>
      <name val="Times New Roman"/>
      <family val="1"/>
      <charset val="204"/>
    </font>
    <font>
      <sz val="10"/>
      <color indexed="9"/>
      <name val="Times New Roman"/>
      <family val="1"/>
      <charset val="204"/>
    </font>
    <font>
      <vertAlign val="superscript"/>
      <sz val="10"/>
      <name val="Times New Roman"/>
      <family val="1"/>
      <charset val="204"/>
    </font>
    <font>
      <sz val="11"/>
      <color theme="1"/>
      <name val="Calibri"/>
      <family val="2"/>
      <scheme val="minor"/>
    </font>
    <font>
      <sz val="14"/>
      <name val="Times New Roman"/>
      <family val="1"/>
      <charset val="204"/>
    </font>
    <font>
      <b/>
      <sz val="10"/>
      <name val="Times New Roman"/>
      <family val="1"/>
      <charset val="204"/>
    </font>
    <font>
      <sz val="12"/>
      <color theme="0"/>
      <name val="Times New Roman"/>
      <family val="1"/>
      <charset val="204"/>
    </font>
    <font>
      <sz val="10"/>
      <color theme="0"/>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vertAlign val="superscript"/>
      <sz val="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2" fillId="0" borderId="0"/>
    <xf numFmtId="0" fontId="14" fillId="0" borderId="0"/>
    <xf numFmtId="0" fontId="19" fillId="0" borderId="0"/>
  </cellStyleXfs>
  <cellXfs count="86">
    <xf numFmtId="0" fontId="0" fillId="0" borderId="0" xfId="0"/>
    <xf numFmtId="0" fontId="3" fillId="2" borderId="1" xfId="2" applyFont="1" applyFill="1" applyBorder="1" applyAlignment="1">
      <alignment horizontal="center" vertical="center"/>
    </xf>
    <xf numFmtId="0" fontId="3" fillId="0" borderId="0" xfId="2" applyFont="1"/>
    <xf numFmtId="0" fontId="20" fillId="0" borderId="1" xfId="4" applyFont="1" applyBorder="1" applyAlignment="1">
      <alignment horizontal="center" vertical="center" wrapText="1"/>
    </xf>
    <xf numFmtId="0" fontId="20" fillId="0" borderId="1" xfId="4" applyFont="1" applyBorder="1" applyAlignment="1">
      <alignment horizontal="center" vertical="top" wrapText="1"/>
    </xf>
    <xf numFmtId="0" fontId="20" fillId="0" borderId="1" xfId="4" applyFont="1" applyBorder="1" applyAlignment="1">
      <alignment horizontal="left" vertical="top" wrapText="1"/>
    </xf>
    <xf numFmtId="2" fontId="20" fillId="0" borderId="1" xfId="4" applyNumberFormat="1" applyFont="1" applyBorder="1" applyAlignment="1">
      <alignment horizontal="center" vertical="top"/>
    </xf>
    <xf numFmtId="2" fontId="20" fillId="2" borderId="1" xfId="4" applyNumberFormat="1" applyFont="1" applyFill="1" applyBorder="1" applyAlignment="1">
      <alignment horizontal="center" vertical="top"/>
    </xf>
    <xf numFmtId="0" fontId="12" fillId="0" borderId="0" xfId="2" applyFont="1" applyAlignment="1">
      <alignment horizontal="left"/>
    </xf>
    <xf numFmtId="0" fontId="4" fillId="0" borderId="0" xfId="2" applyFont="1"/>
    <xf numFmtId="0" fontId="9" fillId="0" borderId="0" xfId="0" applyFont="1" applyAlignment="1">
      <alignment horizontal="left"/>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8" xfId="2" applyFont="1" applyBorder="1" applyAlignment="1">
      <alignment horizontal="left"/>
    </xf>
    <xf numFmtId="0" fontId="12" fillId="0" borderId="8" xfId="2" applyFont="1" applyBorder="1" applyAlignment="1">
      <alignment horizontal="left"/>
    </xf>
    <xf numFmtId="0" fontId="5" fillId="0" borderId="0" xfId="2" applyFont="1" applyAlignment="1">
      <alignment horizontal="center" wrapText="1"/>
    </xf>
    <xf numFmtId="0" fontId="20" fillId="0" borderId="6"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4" xfId="4" applyFont="1" applyBorder="1" applyAlignment="1">
      <alignment horizontal="center" vertical="center" wrapText="1"/>
    </xf>
    <xf numFmtId="0" fontId="3" fillId="2" borderId="0" xfId="2" applyFont="1" applyFill="1" applyAlignment="1">
      <alignment vertical="center"/>
    </xf>
    <xf numFmtId="0" fontId="4" fillId="2" borderId="0" xfId="0" applyFont="1" applyFill="1" applyAlignment="1">
      <alignment horizontal="center"/>
    </xf>
    <xf numFmtId="0" fontId="5" fillId="2" borderId="0" xfId="2" applyFont="1" applyFill="1" applyAlignment="1">
      <alignment horizontal="center" vertical="center" wrapText="1"/>
    </xf>
    <xf numFmtId="0" fontId="5" fillId="2" borderId="0" xfId="2" applyFont="1" applyFill="1" applyAlignment="1">
      <alignment horizontal="center" vertical="center"/>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4" fontId="3" fillId="2" borderId="0" xfId="2" applyNumberFormat="1" applyFont="1" applyFill="1" applyAlignment="1">
      <alignment horizontal="center" vertical="center" wrapText="1"/>
    </xf>
    <xf numFmtId="0" fontId="4" fillId="2" borderId="0" xfId="0" applyFont="1" applyFill="1" applyAlignment="1">
      <alignment horizontal="left" vertical="center"/>
    </xf>
    <xf numFmtId="0" fontId="3" fillId="2" borderId="0" xfId="2" applyFont="1" applyFill="1" applyAlignment="1">
      <alignment horizontal="center" vertical="center"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3" fillId="2" borderId="0" xfId="2" applyFont="1" applyFill="1" applyAlignment="1">
      <alignment horizontal="right" vertical="center"/>
    </xf>
    <xf numFmtId="0" fontId="8" fillId="2" borderId="0" xfId="2" applyFont="1" applyFill="1" applyAlignment="1">
      <alignment vertical="center"/>
    </xf>
    <xf numFmtId="0" fontId="3"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4" fontId="3" fillId="2" borderId="1" xfId="2" applyNumberFormat="1" applyFont="1" applyFill="1" applyBorder="1" applyAlignment="1">
      <alignment horizontal="center" vertical="center"/>
    </xf>
    <xf numFmtId="164" fontId="3" fillId="2" borderId="0" xfId="2" applyNumberFormat="1" applyFont="1" applyFill="1" applyAlignment="1">
      <alignment vertical="center"/>
    </xf>
    <xf numFmtId="165" fontId="3" fillId="2" borderId="0" xfId="2" applyNumberFormat="1" applyFont="1" applyFill="1" applyAlignment="1">
      <alignment horizontal="center" vertical="center"/>
    </xf>
    <xf numFmtId="4" fontId="9" fillId="2" borderId="0" xfId="2" applyNumberFormat="1" applyFont="1" applyFill="1" applyAlignment="1">
      <alignment vertical="center"/>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8" fillId="2" borderId="6" xfId="2" applyFont="1" applyFill="1" applyBorder="1" applyAlignment="1">
      <alignment horizontal="left" vertical="center" wrapText="1"/>
    </xf>
    <xf numFmtId="166" fontId="3" fillId="2" borderId="1" xfId="1" applyNumberFormat="1" applyFont="1" applyFill="1" applyBorder="1" applyAlignment="1">
      <alignment horizontal="center" vertical="center"/>
    </xf>
    <xf numFmtId="0" fontId="4" fillId="2" borderId="0" xfId="0" applyFont="1" applyFill="1" applyAlignment="1">
      <alignment horizontal="center" vertical="top"/>
    </xf>
    <xf numFmtId="167" fontId="3" fillId="2" borderId="1" xfId="2" applyNumberFormat="1" applyFont="1" applyFill="1" applyBorder="1" applyAlignment="1">
      <alignment horizontal="center" vertical="center"/>
    </xf>
    <xf numFmtId="0" fontId="4" fillId="2" borderId="0" xfId="0" applyFont="1" applyFill="1" applyAlignment="1">
      <alignment horizontal="left"/>
    </xf>
    <xf numFmtId="4" fontId="11" fillId="2" borderId="4" xfId="2" applyNumberFormat="1" applyFont="1" applyFill="1" applyBorder="1" applyAlignment="1">
      <alignment horizontal="center" vertical="center" wrapText="1"/>
    </xf>
    <xf numFmtId="4" fontId="11" fillId="2" borderId="5" xfId="2" applyNumberFormat="1" applyFont="1" applyFill="1" applyBorder="1" applyAlignment="1">
      <alignment horizontal="center" vertical="center" wrapText="1"/>
    </xf>
    <xf numFmtId="4" fontId="11" fillId="2" borderId="6" xfId="2" applyNumberFormat="1" applyFont="1" applyFill="1" applyBorder="1" applyAlignment="1">
      <alignment horizontal="center" vertical="center" wrapText="1"/>
    </xf>
    <xf numFmtId="0" fontId="8" fillId="2" borderId="1" xfId="2" applyFont="1" applyFill="1" applyBorder="1" applyAlignment="1">
      <alignment vertical="center" wrapText="1"/>
    </xf>
    <xf numFmtId="4" fontId="8" fillId="2" borderId="1" xfId="2" applyNumberFormat="1" applyFont="1" applyFill="1" applyBorder="1" applyAlignment="1">
      <alignment horizontal="center" vertical="center"/>
    </xf>
    <xf numFmtId="4" fontId="3" fillId="2" borderId="0" xfId="2" applyNumberFormat="1" applyFont="1" applyFill="1" applyAlignment="1">
      <alignment vertical="center"/>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2" fontId="3" fillId="2" borderId="1" xfId="2" applyNumberFormat="1" applyFont="1" applyFill="1" applyBorder="1" applyAlignment="1">
      <alignment horizontal="center" vertical="center"/>
    </xf>
    <xf numFmtId="0" fontId="9" fillId="2" borderId="0" xfId="2" applyFont="1" applyFill="1" applyAlignment="1">
      <alignment vertical="center" wrapText="1"/>
    </xf>
    <xf numFmtId="0" fontId="4" fillId="2" borderId="7" xfId="0" applyFont="1" applyFill="1" applyBorder="1" applyAlignment="1">
      <alignment horizontal="center" vertical="top"/>
    </xf>
    <xf numFmtId="0" fontId="4" fillId="2" borderId="7" xfId="0" applyFont="1" applyFill="1" applyBorder="1" applyAlignment="1">
      <alignment horizontal="left" vertical="center"/>
    </xf>
    <xf numFmtId="168" fontId="3" fillId="2" borderId="1" xfId="2" applyNumberFormat="1" applyFont="1" applyFill="1" applyBorder="1" applyAlignment="1">
      <alignment horizontal="center" vertical="center"/>
    </xf>
    <xf numFmtId="0" fontId="12" fillId="2" borderId="0" xfId="2" applyFont="1" applyFill="1" applyAlignment="1">
      <alignment vertical="center"/>
    </xf>
    <xf numFmtId="0" fontId="4" fillId="2" borderId="0" xfId="2" applyFont="1" applyFill="1" applyAlignment="1">
      <alignment vertical="center"/>
    </xf>
    <xf numFmtId="0" fontId="0" fillId="2" borderId="0" xfId="0" applyFill="1" applyAlignment="1">
      <alignment vertical="center"/>
    </xf>
    <xf numFmtId="0" fontId="10" fillId="2" borderId="0" xfId="0" applyFont="1" applyFill="1" applyAlignment="1">
      <alignment vertical="center"/>
    </xf>
    <xf numFmtId="0" fontId="4" fillId="2" borderId="0" xfId="0" applyFont="1" applyFill="1" applyAlignment="1">
      <alignment horizontal="left" vertical="center"/>
    </xf>
    <xf numFmtId="4" fontId="0" fillId="2" borderId="0" xfId="0" applyNumberFormat="1" applyFill="1" applyAlignment="1">
      <alignment vertical="center"/>
    </xf>
    <xf numFmtId="0" fontId="4" fillId="2" borderId="0" xfId="3" applyFont="1" applyFill="1" applyAlignment="1">
      <alignment horizontal="center" vertical="center"/>
    </xf>
    <xf numFmtId="4" fontId="4" fillId="2" borderId="0" xfId="0" applyNumberFormat="1" applyFont="1" applyFill="1" applyAlignment="1">
      <alignment horizontal="left" vertical="center"/>
    </xf>
    <xf numFmtId="168" fontId="4" fillId="2" borderId="0" xfId="3" applyNumberFormat="1" applyFont="1" applyFill="1" applyAlignment="1">
      <alignment horizontal="center" vertical="center"/>
    </xf>
    <xf numFmtId="0" fontId="15" fillId="2" borderId="0" xfId="2" applyFont="1" applyFill="1" applyAlignment="1">
      <alignment vertical="center"/>
    </xf>
    <xf numFmtId="0" fontId="16"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17" fillId="2" borderId="0" xfId="2" applyFont="1" applyFill="1" applyAlignment="1">
      <alignment vertical="center"/>
    </xf>
    <xf numFmtId="0" fontId="4" fillId="2" borderId="0" xfId="2" applyFont="1" applyFill="1" applyAlignment="1">
      <alignment horizontal="right" vertical="center"/>
    </xf>
    <xf numFmtId="169" fontId="4" fillId="2" borderId="1" xfId="0" applyNumberFormat="1" applyFont="1" applyFill="1" applyBorder="1" applyAlignment="1">
      <alignment horizontal="center" vertical="center"/>
    </xf>
    <xf numFmtId="168" fontId="4" fillId="2" borderId="1" xfId="0" applyNumberFormat="1" applyFont="1" applyFill="1" applyBorder="1" applyAlignment="1">
      <alignment horizontal="center" vertical="center"/>
    </xf>
    <xf numFmtId="170" fontId="4" fillId="2" borderId="1" xfId="0" applyNumberFormat="1" applyFont="1" applyFill="1" applyBorder="1" applyAlignment="1">
      <alignment horizontal="center" vertical="center"/>
    </xf>
    <xf numFmtId="171" fontId="4" fillId="2" borderId="1" xfId="0" applyNumberFormat="1"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 xfId="2" applyFont="1" applyFill="1" applyBorder="1" applyAlignment="1">
      <alignment vertical="center"/>
    </xf>
    <xf numFmtId="0" fontId="4" fillId="2" borderId="1" xfId="2" applyFont="1" applyFill="1" applyBorder="1" applyAlignment="1">
      <alignment horizontal="center" vertical="center"/>
    </xf>
    <xf numFmtId="0" fontId="18" fillId="2" borderId="0" xfId="2" applyFont="1" applyFill="1" applyAlignment="1">
      <alignment vertical="center"/>
    </xf>
    <xf numFmtId="0" fontId="4" fillId="2" borderId="0" xfId="2" applyFont="1" applyFill="1" applyAlignment="1">
      <alignment horizontal="center" vertical="center" wrapText="1"/>
    </xf>
    <xf numFmtId="0" fontId="4" fillId="2" borderId="0" xfId="2" applyFont="1" applyFill="1" applyAlignment="1">
      <alignment horizontal="center" vertical="center"/>
    </xf>
    <xf numFmtId="0" fontId="4" fillId="2" borderId="8" xfId="2" applyFont="1" applyFill="1" applyBorder="1" applyAlignment="1">
      <alignment horizontal="right" vertical="center" wrapText="1"/>
    </xf>
  </cellXfs>
  <cellStyles count="5">
    <cellStyle name="Обычный" xfId="0" builtinId="0"/>
    <cellStyle name="Обычный 18" xfId="3" xr:uid="{F046CBCA-07E2-45EC-AAC4-E91B51A90477}"/>
    <cellStyle name="Обычный 3" xfId="2" xr:uid="{C7C7D435-CCB5-4080-82EF-680E52A7AA98}"/>
    <cellStyle name="Обычный_стр.1_5" xfId="4" xr:uid="{D640EDAB-FFFF-4C79-8A7F-36AF81164159}"/>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2;&#1072;&#1083;&#1077;&#1085;&#1090;&#1080;&#1085;&#1072;/Downloads/!&#1055;&#1088;&#1077;&#1076;&#1083;&#1086;&#1078;&#1077;&#1085;&#1080;&#1077;_2021_19.04%20&#8212;%20&#1086;&#1090;&#1087;&#1088;&#1072;&#1074;&#1083;&#1077;&#1085;&#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ложение"/>
      <sheetName val="Прил_2"/>
      <sheetName val="Прил_5"/>
      <sheetName val="Расчет в НВВ"/>
      <sheetName val="1.3."/>
      <sheetName val="1.6."/>
      <sheetName val="НВВ_2021"/>
      <sheetName val="П.1.16."/>
      <sheetName val="П1.15"/>
      <sheetName val="П1.18.2"/>
      <sheetName val="П1.17"/>
      <sheetName val="П1.17.1"/>
      <sheetName val="П1.21.3"/>
      <sheetName val="П1.24"/>
      <sheetName val="П1.25"/>
      <sheetName val="прил_НВВ"/>
      <sheetName val="Ф.1.3."/>
      <sheetName val="ф.1.4."/>
      <sheetName val="ф.1.5."/>
      <sheetName val="3.1."/>
    </sheetNames>
    <sheetDataSet>
      <sheetData sheetId="0"/>
      <sheetData sheetId="1">
        <row r="53">
          <cell r="G53">
            <v>136534.50544182656</v>
          </cell>
          <cell r="H53">
            <v>115.56729575177816</v>
          </cell>
          <cell r="I53">
            <v>364.33954982130712</v>
          </cell>
        </row>
        <row r="54">
          <cell r="G54">
            <v>136128.10768035683</v>
          </cell>
          <cell r="H54">
            <v>116.30777147871953</v>
          </cell>
          <cell r="I54">
            <v>364.33954982130712</v>
          </cell>
        </row>
      </sheetData>
      <sheetData sheetId="2"/>
      <sheetData sheetId="3">
        <row r="8">
          <cell r="E8">
            <v>31792.832999999999</v>
          </cell>
          <cell r="F8">
            <v>57920.641344013944</v>
          </cell>
        </row>
        <row r="14">
          <cell r="E14">
            <v>374.91832240177609</v>
          </cell>
          <cell r="F14">
            <v>682.77855907780759</v>
          </cell>
        </row>
      </sheetData>
      <sheetData sheetId="4">
        <row r="33">
          <cell r="D33">
            <v>-956</v>
          </cell>
        </row>
      </sheetData>
      <sheetData sheetId="5"/>
      <sheetData sheetId="6">
        <row r="7">
          <cell r="E7">
            <v>2114.9389999999999</v>
          </cell>
          <cell r="F7">
            <v>2175.3212000000003</v>
          </cell>
        </row>
        <row r="18">
          <cell r="E18">
            <v>394.87</v>
          </cell>
          <cell r="F18">
            <v>0</v>
          </cell>
          <cell r="G18">
            <v>579.67011291822428</v>
          </cell>
        </row>
        <row r="20">
          <cell r="E20">
            <v>2381.0500000000002</v>
          </cell>
          <cell r="F20">
            <v>1215.0754537010214</v>
          </cell>
          <cell r="G20">
            <v>6878.36</v>
          </cell>
        </row>
        <row r="22">
          <cell r="E22">
            <v>0</v>
          </cell>
          <cell r="F22">
            <v>0</v>
          </cell>
          <cell r="G22">
            <v>0</v>
          </cell>
        </row>
        <row r="39">
          <cell r="E39">
            <v>20504.523540000002</v>
          </cell>
          <cell r="F39">
            <v>17724.740000000002</v>
          </cell>
          <cell r="G39">
            <v>32139.522207158207</v>
          </cell>
        </row>
        <row r="60">
          <cell r="E60">
            <v>3655.2895699999999</v>
          </cell>
          <cell r="F60">
            <v>5434.4559999999992</v>
          </cell>
          <cell r="G60">
            <v>7108.0597632210583</v>
          </cell>
        </row>
        <row r="61">
          <cell r="F61">
            <v>-637.97299999999996</v>
          </cell>
        </row>
      </sheetData>
      <sheetData sheetId="7"/>
      <sheetData sheetId="8"/>
      <sheetData sheetId="9"/>
      <sheetData sheetId="10"/>
      <sheetData sheetId="11"/>
      <sheetData sheetId="12"/>
      <sheetData sheetId="13"/>
      <sheetData sheetId="14"/>
      <sheetData sheetId="15"/>
      <sheetData sheetId="16"/>
      <sheetData sheetId="17">
        <row r="19">
          <cell r="H19">
            <v>157.99997933863455</v>
          </cell>
        </row>
      </sheetData>
      <sheetData sheetId="18">
        <row r="15">
          <cell r="C15">
            <v>25.315391867376139</v>
          </cell>
          <cell r="I15">
            <v>23.424746941139745</v>
          </cell>
        </row>
      </sheetData>
      <sheetData sheetId="19">
        <row r="8">
          <cell r="G8">
            <v>0.7098000000000001</v>
          </cell>
          <cell r="H8">
            <v>0.63760000000000006</v>
          </cell>
          <cell r="I8">
            <v>0.55380000000000007</v>
          </cell>
          <cell r="J8">
            <v>0.51150000000000007</v>
          </cell>
          <cell r="K8">
            <v>0.51260000000000006</v>
          </cell>
          <cell r="L8">
            <v>0.50090000000000001</v>
          </cell>
          <cell r="M8">
            <v>0.51029999999999998</v>
          </cell>
          <cell r="N8">
            <v>0.51160000000000005</v>
          </cell>
          <cell r="O8">
            <v>0.51150000000000007</v>
          </cell>
          <cell r="P8">
            <v>0.56159999999999999</v>
          </cell>
          <cell r="Q8">
            <v>0.63560000000000005</v>
          </cell>
          <cell r="R8">
            <v>0.70920000000000005</v>
          </cell>
        </row>
        <row r="12">
          <cell r="G12">
            <v>15.6823</v>
          </cell>
          <cell r="H12">
            <v>14.689899999999998</v>
          </cell>
          <cell r="I12">
            <v>13.858599999999999</v>
          </cell>
          <cell r="J12">
            <v>12.581799999999999</v>
          </cell>
          <cell r="K12">
            <v>11.645899999999999</v>
          </cell>
          <cell r="L12">
            <v>10.6373</v>
          </cell>
          <cell r="M12">
            <v>10.637899999999998</v>
          </cell>
          <cell r="N12">
            <v>11.6698</v>
          </cell>
          <cell r="O12">
            <v>12.449299999999999</v>
          </cell>
          <cell r="P12">
            <v>13.552799999999998</v>
          </cell>
          <cell r="Q12">
            <v>14.758800000000001</v>
          </cell>
          <cell r="R12">
            <v>15.835599999999999</v>
          </cell>
        </row>
        <row r="23">
          <cell r="G23">
            <v>28.573883996355931</v>
          </cell>
          <cell r="H23">
            <v>26.765684785909528</v>
          </cell>
          <cell r="I23">
            <v>25.251017309444261</v>
          </cell>
          <cell r="J23">
            <v>22.924627998785276</v>
          </cell>
          <cell r="K23">
            <v>21.21937443061034</v>
          </cell>
          <cell r="L23">
            <v>19.381658062556905</v>
          </cell>
          <cell r="M23">
            <v>19.382751290616437</v>
          </cell>
          <cell r="N23">
            <v>21.26292134831461</v>
          </cell>
          <cell r="O23">
            <v>22.683206802307915</v>
          </cell>
          <cell r="P23">
            <v>24.693835408442098</v>
          </cell>
          <cell r="Q23">
            <v>26.891223808077783</v>
          </cell>
          <cell r="R23">
            <v>28.853203765563368</v>
          </cell>
          <cell r="S23">
            <v>23.990282417248704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110CB-3DAE-4097-B754-A22AC95AE1F5}">
  <dimension ref="A2:F21"/>
  <sheetViews>
    <sheetView tabSelected="1" workbookViewId="0">
      <selection activeCell="M20" sqref="M20"/>
    </sheetView>
  </sheetViews>
  <sheetFormatPr defaultRowHeight="14.5" x14ac:dyDescent="0.35"/>
  <cols>
    <col min="3" max="3" width="10.81640625" bestFit="1" customWidth="1"/>
  </cols>
  <sheetData>
    <row r="2" spans="1:6" x14ac:dyDescent="0.35">
      <c r="E2" t="s">
        <v>0</v>
      </c>
    </row>
    <row r="3" spans="1:6" x14ac:dyDescent="0.35">
      <c r="F3" t="s">
        <v>1</v>
      </c>
    </row>
    <row r="5" spans="1:6" x14ac:dyDescent="0.35">
      <c r="A5" t="s">
        <v>2</v>
      </c>
    </row>
    <row r="6" spans="1:6" x14ac:dyDescent="0.35">
      <c r="A6" t="s">
        <v>3</v>
      </c>
    </row>
    <row r="7" spans="1:6" x14ac:dyDescent="0.35">
      <c r="A7" t="s">
        <v>4</v>
      </c>
    </row>
    <row r="8" spans="1:6" x14ac:dyDescent="0.35">
      <c r="A8" t="s">
        <v>5</v>
      </c>
    </row>
    <row r="10" spans="1:6" x14ac:dyDescent="0.35">
      <c r="A10" t="s">
        <v>6</v>
      </c>
    </row>
    <row r="13" spans="1:6" x14ac:dyDescent="0.35">
      <c r="A13" t="s">
        <v>7</v>
      </c>
      <c r="E13" t="s">
        <v>8</v>
      </c>
    </row>
    <row r="14" spans="1:6" x14ac:dyDescent="0.35">
      <c r="A14" t="s">
        <v>9</v>
      </c>
    </row>
    <row r="15" spans="1:6" x14ac:dyDescent="0.35">
      <c r="A15" t="s">
        <v>10</v>
      </c>
      <c r="E15" t="s">
        <v>182</v>
      </c>
    </row>
    <row r="16" spans="1:6" x14ac:dyDescent="0.35">
      <c r="A16" t="s">
        <v>11</v>
      </c>
      <c r="E16" t="s">
        <v>182</v>
      </c>
    </row>
    <row r="17" spans="1:4" x14ac:dyDescent="0.35">
      <c r="A17" t="s">
        <v>12</v>
      </c>
      <c r="C17">
        <v>7404047053</v>
      </c>
    </row>
    <row r="18" spans="1:4" x14ac:dyDescent="0.35">
      <c r="A18" t="s">
        <v>13</v>
      </c>
      <c r="C18">
        <v>740401001</v>
      </c>
    </row>
    <row r="19" spans="1:4" x14ac:dyDescent="0.35">
      <c r="A19" t="s">
        <v>14</v>
      </c>
    </row>
    <row r="20" spans="1:4" x14ac:dyDescent="0.35">
      <c r="A20" t="s">
        <v>15</v>
      </c>
      <c r="D20" t="s">
        <v>184</v>
      </c>
    </row>
    <row r="21" spans="1:4" x14ac:dyDescent="0.35">
      <c r="A21" t="s">
        <v>16</v>
      </c>
      <c r="D2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F9C61-D39F-4893-BCCC-5936C9123B66}">
  <dimension ref="A1:AQ57"/>
  <sheetViews>
    <sheetView workbookViewId="0">
      <selection activeCell="A45" sqref="A45:XFD56"/>
    </sheetView>
  </sheetViews>
  <sheetFormatPr defaultRowHeight="15.5" x14ac:dyDescent="0.35"/>
  <cols>
    <col min="1" max="1" width="6.54296875" style="19" customWidth="1"/>
    <col min="2" max="2" width="40.54296875" style="19" customWidth="1"/>
    <col min="3" max="3" width="16.1796875" style="19" customWidth="1"/>
    <col min="4" max="4" width="25" style="19" customWidth="1"/>
    <col min="5" max="5" width="24.26953125" style="19" customWidth="1"/>
    <col min="6" max="6" width="25.453125" style="19" customWidth="1"/>
    <col min="7" max="7" width="11.81640625" style="19" customWidth="1"/>
    <col min="8" max="8" width="38.7265625" style="19" customWidth="1"/>
    <col min="9" max="9" width="11.81640625" style="19" bestFit="1" customWidth="1"/>
    <col min="10" max="10" width="12.54296875" style="19" customWidth="1"/>
    <col min="11" max="11" width="15.1796875" style="19" customWidth="1"/>
    <col min="12" max="12" width="12.54296875" style="19" customWidth="1"/>
    <col min="13" max="244" width="8.7265625" style="19"/>
    <col min="245" max="245" width="6.54296875" style="19" customWidth="1"/>
    <col min="246" max="246" width="31" style="19" customWidth="1"/>
    <col min="247" max="247" width="12.26953125" style="19" customWidth="1"/>
    <col min="248" max="249" width="27.54296875" style="19" customWidth="1"/>
    <col min="250" max="250" width="24.1796875" style="19" customWidth="1"/>
    <col min="251" max="500" width="8.7265625" style="19"/>
    <col min="501" max="501" width="6.54296875" style="19" customWidth="1"/>
    <col min="502" max="502" width="31" style="19" customWidth="1"/>
    <col min="503" max="503" width="12.26953125" style="19" customWidth="1"/>
    <col min="504" max="505" width="27.54296875" style="19" customWidth="1"/>
    <col min="506" max="506" width="24.1796875" style="19" customWidth="1"/>
    <col min="507" max="756" width="8.7265625" style="19"/>
    <col min="757" max="757" width="6.54296875" style="19" customWidth="1"/>
    <col min="758" max="758" width="31" style="19" customWidth="1"/>
    <col min="759" max="759" width="12.26953125" style="19" customWidth="1"/>
    <col min="760" max="761" width="27.54296875" style="19" customWidth="1"/>
    <col min="762" max="762" width="24.1796875" style="19" customWidth="1"/>
    <col min="763" max="1012" width="8.7265625" style="19"/>
    <col min="1013" max="1013" width="6.54296875" style="19" customWidth="1"/>
    <col min="1014" max="1014" width="31" style="19" customWidth="1"/>
    <col min="1015" max="1015" width="12.26953125" style="19" customWidth="1"/>
    <col min="1016" max="1017" width="27.54296875" style="19" customWidth="1"/>
    <col min="1018" max="1018" width="24.1796875" style="19" customWidth="1"/>
    <col min="1019" max="1268" width="8.7265625" style="19"/>
    <col min="1269" max="1269" width="6.54296875" style="19" customWidth="1"/>
    <col min="1270" max="1270" width="31" style="19" customWidth="1"/>
    <col min="1271" max="1271" width="12.26953125" style="19" customWidth="1"/>
    <col min="1272" max="1273" width="27.54296875" style="19" customWidth="1"/>
    <col min="1274" max="1274" width="24.1796875" style="19" customWidth="1"/>
    <col min="1275" max="1524" width="8.7265625" style="19"/>
    <col min="1525" max="1525" width="6.54296875" style="19" customWidth="1"/>
    <col min="1526" max="1526" width="31" style="19" customWidth="1"/>
    <col min="1527" max="1527" width="12.26953125" style="19" customWidth="1"/>
    <col min="1528" max="1529" width="27.54296875" style="19" customWidth="1"/>
    <col min="1530" max="1530" width="24.1796875" style="19" customWidth="1"/>
    <col min="1531" max="1780" width="8.7265625" style="19"/>
    <col min="1781" max="1781" width="6.54296875" style="19" customWidth="1"/>
    <col min="1782" max="1782" width="31" style="19" customWidth="1"/>
    <col min="1783" max="1783" width="12.26953125" style="19" customWidth="1"/>
    <col min="1784" max="1785" width="27.54296875" style="19" customWidth="1"/>
    <col min="1786" max="1786" width="24.1796875" style="19" customWidth="1"/>
    <col min="1787" max="2036" width="8.7265625" style="19"/>
    <col min="2037" max="2037" width="6.54296875" style="19" customWidth="1"/>
    <col min="2038" max="2038" width="31" style="19" customWidth="1"/>
    <col min="2039" max="2039" width="12.26953125" style="19" customWidth="1"/>
    <col min="2040" max="2041" width="27.54296875" style="19" customWidth="1"/>
    <col min="2042" max="2042" width="24.1796875" style="19" customWidth="1"/>
    <col min="2043" max="2292" width="8.7265625" style="19"/>
    <col min="2293" max="2293" width="6.54296875" style="19" customWidth="1"/>
    <col min="2294" max="2294" width="31" style="19" customWidth="1"/>
    <col min="2295" max="2295" width="12.26953125" style="19" customWidth="1"/>
    <col min="2296" max="2297" width="27.54296875" style="19" customWidth="1"/>
    <col min="2298" max="2298" width="24.1796875" style="19" customWidth="1"/>
    <col min="2299" max="2548" width="8.7265625" style="19"/>
    <col min="2549" max="2549" width="6.54296875" style="19" customWidth="1"/>
    <col min="2550" max="2550" width="31" style="19" customWidth="1"/>
    <col min="2551" max="2551" width="12.26953125" style="19" customWidth="1"/>
    <col min="2552" max="2553" width="27.54296875" style="19" customWidth="1"/>
    <col min="2554" max="2554" width="24.1796875" style="19" customWidth="1"/>
    <col min="2555" max="2804" width="8.7265625" style="19"/>
    <col min="2805" max="2805" width="6.54296875" style="19" customWidth="1"/>
    <col min="2806" max="2806" width="31" style="19" customWidth="1"/>
    <col min="2807" max="2807" width="12.26953125" style="19" customWidth="1"/>
    <col min="2808" max="2809" width="27.54296875" style="19" customWidth="1"/>
    <col min="2810" max="2810" width="24.1796875" style="19" customWidth="1"/>
    <col min="2811" max="3060" width="8.7265625" style="19"/>
    <col min="3061" max="3061" width="6.54296875" style="19" customWidth="1"/>
    <col min="3062" max="3062" width="31" style="19" customWidth="1"/>
    <col min="3063" max="3063" width="12.26953125" style="19" customWidth="1"/>
    <col min="3064" max="3065" width="27.54296875" style="19" customWidth="1"/>
    <col min="3066" max="3066" width="24.1796875" style="19" customWidth="1"/>
    <col min="3067" max="3316" width="8.7265625" style="19"/>
    <col min="3317" max="3317" width="6.54296875" style="19" customWidth="1"/>
    <col min="3318" max="3318" width="31" style="19" customWidth="1"/>
    <col min="3319" max="3319" width="12.26953125" style="19" customWidth="1"/>
    <col min="3320" max="3321" width="27.54296875" style="19" customWidth="1"/>
    <col min="3322" max="3322" width="24.1796875" style="19" customWidth="1"/>
    <col min="3323" max="3572" width="8.7265625" style="19"/>
    <col min="3573" max="3573" width="6.54296875" style="19" customWidth="1"/>
    <col min="3574" max="3574" width="31" style="19" customWidth="1"/>
    <col min="3575" max="3575" width="12.26953125" style="19" customWidth="1"/>
    <col min="3576" max="3577" width="27.54296875" style="19" customWidth="1"/>
    <col min="3578" max="3578" width="24.1796875" style="19" customWidth="1"/>
    <col min="3579" max="3828" width="8.7265625" style="19"/>
    <col min="3829" max="3829" width="6.54296875" style="19" customWidth="1"/>
    <col min="3830" max="3830" width="31" style="19" customWidth="1"/>
    <col min="3831" max="3831" width="12.26953125" style="19" customWidth="1"/>
    <col min="3832" max="3833" width="27.54296875" style="19" customWidth="1"/>
    <col min="3834" max="3834" width="24.1796875" style="19" customWidth="1"/>
    <col min="3835" max="4084" width="8.7265625" style="19"/>
    <col min="4085" max="4085" width="6.54296875" style="19" customWidth="1"/>
    <col min="4086" max="4086" width="31" style="19" customWidth="1"/>
    <col min="4087" max="4087" width="12.26953125" style="19" customWidth="1"/>
    <col min="4088" max="4089" width="27.54296875" style="19" customWidth="1"/>
    <col min="4090" max="4090" width="24.1796875" style="19" customWidth="1"/>
    <col min="4091" max="4340" width="8.7265625" style="19"/>
    <col min="4341" max="4341" width="6.54296875" style="19" customWidth="1"/>
    <col min="4342" max="4342" width="31" style="19" customWidth="1"/>
    <col min="4343" max="4343" width="12.26953125" style="19" customWidth="1"/>
    <col min="4344" max="4345" width="27.54296875" style="19" customWidth="1"/>
    <col min="4346" max="4346" width="24.1796875" style="19" customWidth="1"/>
    <col min="4347" max="4596" width="8.7265625" style="19"/>
    <col min="4597" max="4597" width="6.54296875" style="19" customWidth="1"/>
    <col min="4598" max="4598" width="31" style="19" customWidth="1"/>
    <col min="4599" max="4599" width="12.26953125" style="19" customWidth="1"/>
    <col min="4600" max="4601" width="27.54296875" style="19" customWidth="1"/>
    <col min="4602" max="4602" width="24.1796875" style="19" customWidth="1"/>
    <col min="4603" max="4852" width="8.7265625" style="19"/>
    <col min="4853" max="4853" width="6.54296875" style="19" customWidth="1"/>
    <col min="4854" max="4854" width="31" style="19" customWidth="1"/>
    <col min="4855" max="4855" width="12.26953125" style="19" customWidth="1"/>
    <col min="4856" max="4857" width="27.54296875" style="19" customWidth="1"/>
    <col min="4858" max="4858" width="24.1796875" style="19" customWidth="1"/>
    <col min="4859" max="5108" width="8.7265625" style="19"/>
    <col min="5109" max="5109" width="6.54296875" style="19" customWidth="1"/>
    <col min="5110" max="5110" width="31" style="19" customWidth="1"/>
    <col min="5111" max="5111" width="12.26953125" style="19" customWidth="1"/>
    <col min="5112" max="5113" width="27.54296875" style="19" customWidth="1"/>
    <col min="5114" max="5114" width="24.1796875" style="19" customWidth="1"/>
    <col min="5115" max="5364" width="8.7265625" style="19"/>
    <col min="5365" max="5365" width="6.54296875" style="19" customWidth="1"/>
    <col min="5366" max="5366" width="31" style="19" customWidth="1"/>
    <col min="5367" max="5367" width="12.26953125" style="19" customWidth="1"/>
    <col min="5368" max="5369" width="27.54296875" style="19" customWidth="1"/>
    <col min="5370" max="5370" width="24.1796875" style="19" customWidth="1"/>
    <col min="5371" max="5620" width="8.7265625" style="19"/>
    <col min="5621" max="5621" width="6.54296875" style="19" customWidth="1"/>
    <col min="5622" max="5622" width="31" style="19" customWidth="1"/>
    <col min="5623" max="5623" width="12.26953125" style="19" customWidth="1"/>
    <col min="5624" max="5625" width="27.54296875" style="19" customWidth="1"/>
    <col min="5626" max="5626" width="24.1796875" style="19" customWidth="1"/>
    <col min="5627" max="5876" width="8.7265625" style="19"/>
    <col min="5877" max="5877" width="6.54296875" style="19" customWidth="1"/>
    <col min="5878" max="5878" width="31" style="19" customWidth="1"/>
    <col min="5879" max="5879" width="12.26953125" style="19" customWidth="1"/>
    <col min="5880" max="5881" width="27.54296875" style="19" customWidth="1"/>
    <col min="5882" max="5882" width="24.1796875" style="19" customWidth="1"/>
    <col min="5883" max="6132" width="8.7265625" style="19"/>
    <col min="6133" max="6133" width="6.54296875" style="19" customWidth="1"/>
    <col min="6134" max="6134" width="31" style="19" customWidth="1"/>
    <col min="6135" max="6135" width="12.26953125" style="19" customWidth="1"/>
    <col min="6136" max="6137" width="27.54296875" style="19" customWidth="1"/>
    <col min="6138" max="6138" width="24.1796875" style="19" customWidth="1"/>
    <col min="6139" max="6388" width="8.7265625" style="19"/>
    <col min="6389" max="6389" width="6.54296875" style="19" customWidth="1"/>
    <col min="6390" max="6390" width="31" style="19" customWidth="1"/>
    <col min="6391" max="6391" width="12.26953125" style="19" customWidth="1"/>
    <col min="6392" max="6393" width="27.54296875" style="19" customWidth="1"/>
    <col min="6394" max="6394" width="24.1796875" style="19" customWidth="1"/>
    <col min="6395" max="6644" width="8.7265625" style="19"/>
    <col min="6645" max="6645" width="6.54296875" style="19" customWidth="1"/>
    <col min="6646" max="6646" width="31" style="19" customWidth="1"/>
    <col min="6647" max="6647" width="12.26953125" style="19" customWidth="1"/>
    <col min="6648" max="6649" width="27.54296875" style="19" customWidth="1"/>
    <col min="6650" max="6650" width="24.1796875" style="19" customWidth="1"/>
    <col min="6651" max="6900" width="8.7265625" style="19"/>
    <col min="6901" max="6901" width="6.54296875" style="19" customWidth="1"/>
    <col min="6902" max="6902" width="31" style="19" customWidth="1"/>
    <col min="6903" max="6903" width="12.26953125" style="19" customWidth="1"/>
    <col min="6904" max="6905" width="27.54296875" style="19" customWidth="1"/>
    <col min="6906" max="6906" width="24.1796875" style="19" customWidth="1"/>
    <col min="6907" max="7156" width="8.7265625" style="19"/>
    <col min="7157" max="7157" width="6.54296875" style="19" customWidth="1"/>
    <col min="7158" max="7158" width="31" style="19" customWidth="1"/>
    <col min="7159" max="7159" width="12.26953125" style="19" customWidth="1"/>
    <col min="7160" max="7161" width="27.54296875" style="19" customWidth="1"/>
    <col min="7162" max="7162" width="24.1796875" style="19" customWidth="1"/>
    <col min="7163" max="7412" width="8.7265625" style="19"/>
    <col min="7413" max="7413" width="6.54296875" style="19" customWidth="1"/>
    <col min="7414" max="7414" width="31" style="19" customWidth="1"/>
    <col min="7415" max="7415" width="12.26953125" style="19" customWidth="1"/>
    <col min="7416" max="7417" width="27.54296875" style="19" customWidth="1"/>
    <col min="7418" max="7418" width="24.1796875" style="19" customWidth="1"/>
    <col min="7419" max="7668" width="8.7265625" style="19"/>
    <col min="7669" max="7669" width="6.54296875" style="19" customWidth="1"/>
    <col min="7670" max="7670" width="31" style="19" customWidth="1"/>
    <col min="7671" max="7671" width="12.26953125" style="19" customWidth="1"/>
    <col min="7672" max="7673" width="27.54296875" style="19" customWidth="1"/>
    <col min="7674" max="7674" width="24.1796875" style="19" customWidth="1"/>
    <col min="7675" max="7924" width="8.7265625" style="19"/>
    <col min="7925" max="7925" width="6.54296875" style="19" customWidth="1"/>
    <col min="7926" max="7926" width="31" style="19" customWidth="1"/>
    <col min="7927" max="7927" width="12.26953125" style="19" customWidth="1"/>
    <col min="7928" max="7929" width="27.54296875" style="19" customWidth="1"/>
    <col min="7930" max="7930" width="24.1796875" style="19" customWidth="1"/>
    <col min="7931" max="8180" width="8.7265625" style="19"/>
    <col min="8181" max="8181" width="6.54296875" style="19" customWidth="1"/>
    <col min="8182" max="8182" width="31" style="19" customWidth="1"/>
    <col min="8183" max="8183" width="12.26953125" style="19" customWidth="1"/>
    <col min="8184" max="8185" width="27.54296875" style="19" customWidth="1"/>
    <col min="8186" max="8186" width="24.1796875" style="19" customWidth="1"/>
    <col min="8187" max="8436" width="8.7265625" style="19"/>
    <col min="8437" max="8437" width="6.54296875" style="19" customWidth="1"/>
    <col min="8438" max="8438" width="31" style="19" customWidth="1"/>
    <col min="8439" max="8439" width="12.26953125" style="19" customWidth="1"/>
    <col min="8440" max="8441" width="27.54296875" style="19" customWidth="1"/>
    <col min="8442" max="8442" width="24.1796875" style="19" customWidth="1"/>
    <col min="8443" max="8692" width="8.7265625" style="19"/>
    <col min="8693" max="8693" width="6.54296875" style="19" customWidth="1"/>
    <col min="8694" max="8694" width="31" style="19" customWidth="1"/>
    <col min="8695" max="8695" width="12.26953125" style="19" customWidth="1"/>
    <col min="8696" max="8697" width="27.54296875" style="19" customWidth="1"/>
    <col min="8698" max="8698" width="24.1796875" style="19" customWidth="1"/>
    <col min="8699" max="8948" width="8.7265625" style="19"/>
    <col min="8949" max="8949" width="6.54296875" style="19" customWidth="1"/>
    <col min="8950" max="8950" width="31" style="19" customWidth="1"/>
    <col min="8951" max="8951" width="12.26953125" style="19" customWidth="1"/>
    <col min="8952" max="8953" width="27.54296875" style="19" customWidth="1"/>
    <col min="8954" max="8954" width="24.1796875" style="19" customWidth="1"/>
    <col min="8955" max="9204" width="8.7265625" style="19"/>
    <col min="9205" max="9205" width="6.54296875" style="19" customWidth="1"/>
    <col min="9206" max="9206" width="31" style="19" customWidth="1"/>
    <col min="9207" max="9207" width="12.26953125" style="19" customWidth="1"/>
    <col min="9208" max="9209" width="27.54296875" style="19" customWidth="1"/>
    <col min="9210" max="9210" width="24.1796875" style="19" customWidth="1"/>
    <col min="9211" max="9460" width="8.7265625" style="19"/>
    <col min="9461" max="9461" width="6.54296875" style="19" customWidth="1"/>
    <col min="9462" max="9462" width="31" style="19" customWidth="1"/>
    <col min="9463" max="9463" width="12.26953125" style="19" customWidth="1"/>
    <col min="9464" max="9465" width="27.54296875" style="19" customWidth="1"/>
    <col min="9466" max="9466" width="24.1796875" style="19" customWidth="1"/>
    <col min="9467" max="9716" width="8.7265625" style="19"/>
    <col min="9717" max="9717" width="6.54296875" style="19" customWidth="1"/>
    <col min="9718" max="9718" width="31" style="19" customWidth="1"/>
    <col min="9719" max="9719" width="12.26953125" style="19" customWidth="1"/>
    <col min="9720" max="9721" width="27.54296875" style="19" customWidth="1"/>
    <col min="9722" max="9722" width="24.1796875" style="19" customWidth="1"/>
    <col min="9723" max="9972" width="8.7265625" style="19"/>
    <col min="9973" max="9973" width="6.54296875" style="19" customWidth="1"/>
    <col min="9974" max="9974" width="31" style="19" customWidth="1"/>
    <col min="9975" max="9975" width="12.26953125" style="19" customWidth="1"/>
    <col min="9976" max="9977" width="27.54296875" style="19" customWidth="1"/>
    <col min="9978" max="9978" width="24.1796875" style="19" customWidth="1"/>
    <col min="9979" max="10228" width="8.7265625" style="19"/>
    <col min="10229" max="10229" width="6.54296875" style="19" customWidth="1"/>
    <col min="10230" max="10230" width="31" style="19" customWidth="1"/>
    <col min="10231" max="10231" width="12.26953125" style="19" customWidth="1"/>
    <col min="10232" max="10233" width="27.54296875" style="19" customWidth="1"/>
    <col min="10234" max="10234" width="24.1796875" style="19" customWidth="1"/>
    <col min="10235" max="10484" width="8.7265625" style="19"/>
    <col min="10485" max="10485" width="6.54296875" style="19" customWidth="1"/>
    <col min="10486" max="10486" width="31" style="19" customWidth="1"/>
    <col min="10487" max="10487" width="12.26953125" style="19" customWidth="1"/>
    <col min="10488" max="10489" width="27.54296875" style="19" customWidth="1"/>
    <col min="10490" max="10490" width="24.1796875" style="19" customWidth="1"/>
    <col min="10491" max="10740" width="8.7265625" style="19"/>
    <col min="10741" max="10741" width="6.54296875" style="19" customWidth="1"/>
    <col min="10742" max="10742" width="31" style="19" customWidth="1"/>
    <col min="10743" max="10743" width="12.26953125" style="19" customWidth="1"/>
    <col min="10744" max="10745" width="27.54296875" style="19" customWidth="1"/>
    <col min="10746" max="10746" width="24.1796875" style="19" customWidth="1"/>
    <col min="10747" max="10996" width="8.7265625" style="19"/>
    <col min="10997" max="10997" width="6.54296875" style="19" customWidth="1"/>
    <col min="10998" max="10998" width="31" style="19" customWidth="1"/>
    <col min="10999" max="10999" width="12.26953125" style="19" customWidth="1"/>
    <col min="11000" max="11001" width="27.54296875" style="19" customWidth="1"/>
    <col min="11002" max="11002" width="24.1796875" style="19" customWidth="1"/>
    <col min="11003" max="11252" width="8.7265625" style="19"/>
    <col min="11253" max="11253" width="6.54296875" style="19" customWidth="1"/>
    <col min="11254" max="11254" width="31" style="19" customWidth="1"/>
    <col min="11255" max="11255" width="12.26953125" style="19" customWidth="1"/>
    <col min="11256" max="11257" width="27.54296875" style="19" customWidth="1"/>
    <col min="11258" max="11258" width="24.1796875" style="19" customWidth="1"/>
    <col min="11259" max="11508" width="8.7265625" style="19"/>
    <col min="11509" max="11509" width="6.54296875" style="19" customWidth="1"/>
    <col min="11510" max="11510" width="31" style="19" customWidth="1"/>
    <col min="11511" max="11511" width="12.26953125" style="19" customWidth="1"/>
    <col min="11512" max="11513" width="27.54296875" style="19" customWidth="1"/>
    <col min="11514" max="11514" width="24.1796875" style="19" customWidth="1"/>
    <col min="11515" max="11764" width="8.7265625" style="19"/>
    <col min="11765" max="11765" width="6.54296875" style="19" customWidth="1"/>
    <col min="11766" max="11766" width="31" style="19" customWidth="1"/>
    <col min="11767" max="11767" width="12.26953125" style="19" customWidth="1"/>
    <col min="11768" max="11769" width="27.54296875" style="19" customWidth="1"/>
    <col min="11770" max="11770" width="24.1796875" style="19" customWidth="1"/>
    <col min="11771" max="12020" width="8.7265625" style="19"/>
    <col min="12021" max="12021" width="6.54296875" style="19" customWidth="1"/>
    <col min="12022" max="12022" width="31" style="19" customWidth="1"/>
    <col min="12023" max="12023" width="12.26953125" style="19" customWidth="1"/>
    <col min="12024" max="12025" width="27.54296875" style="19" customWidth="1"/>
    <col min="12026" max="12026" width="24.1796875" style="19" customWidth="1"/>
    <col min="12027" max="12276" width="8.7265625" style="19"/>
    <col min="12277" max="12277" width="6.54296875" style="19" customWidth="1"/>
    <col min="12278" max="12278" width="31" style="19" customWidth="1"/>
    <col min="12279" max="12279" width="12.26953125" style="19" customWidth="1"/>
    <col min="12280" max="12281" width="27.54296875" style="19" customWidth="1"/>
    <col min="12282" max="12282" width="24.1796875" style="19" customWidth="1"/>
    <col min="12283" max="12532" width="8.7265625" style="19"/>
    <col min="12533" max="12533" width="6.54296875" style="19" customWidth="1"/>
    <col min="12534" max="12534" width="31" style="19" customWidth="1"/>
    <col min="12535" max="12535" width="12.26953125" style="19" customWidth="1"/>
    <col min="12536" max="12537" width="27.54296875" style="19" customWidth="1"/>
    <col min="12538" max="12538" width="24.1796875" style="19" customWidth="1"/>
    <col min="12539" max="12788" width="8.7265625" style="19"/>
    <col min="12789" max="12789" width="6.54296875" style="19" customWidth="1"/>
    <col min="12790" max="12790" width="31" style="19" customWidth="1"/>
    <col min="12791" max="12791" width="12.26953125" style="19" customWidth="1"/>
    <col min="12792" max="12793" width="27.54296875" style="19" customWidth="1"/>
    <col min="12794" max="12794" width="24.1796875" style="19" customWidth="1"/>
    <col min="12795" max="13044" width="8.7265625" style="19"/>
    <col min="13045" max="13045" width="6.54296875" style="19" customWidth="1"/>
    <col min="13046" max="13046" width="31" style="19" customWidth="1"/>
    <col min="13047" max="13047" width="12.26953125" style="19" customWidth="1"/>
    <col min="13048" max="13049" width="27.54296875" style="19" customWidth="1"/>
    <col min="13050" max="13050" width="24.1796875" style="19" customWidth="1"/>
    <col min="13051" max="13300" width="8.7265625" style="19"/>
    <col min="13301" max="13301" width="6.54296875" style="19" customWidth="1"/>
    <col min="13302" max="13302" width="31" style="19" customWidth="1"/>
    <col min="13303" max="13303" width="12.26953125" style="19" customWidth="1"/>
    <col min="13304" max="13305" width="27.54296875" style="19" customWidth="1"/>
    <col min="13306" max="13306" width="24.1796875" style="19" customWidth="1"/>
    <col min="13307" max="13556" width="8.7265625" style="19"/>
    <col min="13557" max="13557" width="6.54296875" style="19" customWidth="1"/>
    <col min="13558" max="13558" width="31" style="19" customWidth="1"/>
    <col min="13559" max="13559" width="12.26953125" style="19" customWidth="1"/>
    <col min="13560" max="13561" width="27.54296875" style="19" customWidth="1"/>
    <col min="13562" max="13562" width="24.1796875" style="19" customWidth="1"/>
    <col min="13563" max="13812" width="8.7265625" style="19"/>
    <col min="13813" max="13813" width="6.54296875" style="19" customWidth="1"/>
    <col min="13814" max="13814" width="31" style="19" customWidth="1"/>
    <col min="13815" max="13815" width="12.26953125" style="19" customWidth="1"/>
    <col min="13816" max="13817" width="27.54296875" style="19" customWidth="1"/>
    <col min="13818" max="13818" width="24.1796875" style="19" customWidth="1"/>
    <col min="13819" max="14068" width="8.7265625" style="19"/>
    <col min="14069" max="14069" width="6.54296875" style="19" customWidth="1"/>
    <col min="14070" max="14070" width="31" style="19" customWidth="1"/>
    <col min="14071" max="14071" width="12.26953125" style="19" customWidth="1"/>
    <col min="14072" max="14073" width="27.54296875" style="19" customWidth="1"/>
    <col min="14074" max="14074" width="24.1796875" style="19" customWidth="1"/>
    <col min="14075" max="14324" width="8.7265625" style="19"/>
    <col min="14325" max="14325" width="6.54296875" style="19" customWidth="1"/>
    <col min="14326" max="14326" width="31" style="19" customWidth="1"/>
    <col min="14327" max="14327" width="12.26953125" style="19" customWidth="1"/>
    <col min="14328" max="14329" width="27.54296875" style="19" customWidth="1"/>
    <col min="14330" max="14330" width="24.1796875" style="19" customWidth="1"/>
    <col min="14331" max="14580" width="8.7265625" style="19"/>
    <col min="14581" max="14581" width="6.54296875" style="19" customWidth="1"/>
    <col min="14582" max="14582" width="31" style="19" customWidth="1"/>
    <col min="14583" max="14583" width="12.26953125" style="19" customWidth="1"/>
    <col min="14584" max="14585" width="27.54296875" style="19" customWidth="1"/>
    <col min="14586" max="14586" width="24.1796875" style="19" customWidth="1"/>
    <col min="14587" max="14836" width="8.7265625" style="19"/>
    <col min="14837" max="14837" width="6.54296875" style="19" customWidth="1"/>
    <col min="14838" max="14838" width="31" style="19" customWidth="1"/>
    <col min="14839" max="14839" width="12.26953125" style="19" customWidth="1"/>
    <col min="14840" max="14841" width="27.54296875" style="19" customWidth="1"/>
    <col min="14842" max="14842" width="24.1796875" style="19" customWidth="1"/>
    <col min="14843" max="15092" width="8.7265625" style="19"/>
    <col min="15093" max="15093" width="6.54296875" style="19" customWidth="1"/>
    <col min="15094" max="15094" width="31" style="19" customWidth="1"/>
    <col min="15095" max="15095" width="12.26953125" style="19" customWidth="1"/>
    <col min="15096" max="15097" width="27.54296875" style="19" customWidth="1"/>
    <col min="15098" max="15098" width="24.1796875" style="19" customWidth="1"/>
    <col min="15099" max="15348" width="8.7265625" style="19"/>
    <col min="15349" max="15349" width="6.54296875" style="19" customWidth="1"/>
    <col min="15350" max="15350" width="31" style="19" customWidth="1"/>
    <col min="15351" max="15351" width="12.26953125" style="19" customWidth="1"/>
    <col min="15352" max="15353" width="27.54296875" style="19" customWidth="1"/>
    <col min="15354" max="15354" width="24.1796875" style="19" customWidth="1"/>
    <col min="15355" max="15604" width="8.7265625" style="19"/>
    <col min="15605" max="15605" width="6.54296875" style="19" customWidth="1"/>
    <col min="15606" max="15606" width="31" style="19" customWidth="1"/>
    <col min="15607" max="15607" width="12.26953125" style="19" customWidth="1"/>
    <col min="15608" max="15609" width="27.54296875" style="19" customWidth="1"/>
    <col min="15610" max="15610" width="24.1796875" style="19" customWidth="1"/>
    <col min="15611" max="15860" width="8.7265625" style="19"/>
    <col min="15861" max="15861" width="6.54296875" style="19" customWidth="1"/>
    <col min="15862" max="15862" width="31" style="19" customWidth="1"/>
    <col min="15863" max="15863" width="12.26953125" style="19" customWidth="1"/>
    <col min="15864" max="15865" width="27.54296875" style="19" customWidth="1"/>
    <col min="15866" max="15866" width="24.1796875" style="19" customWidth="1"/>
    <col min="15867" max="16116" width="8.7265625" style="19"/>
    <col min="16117" max="16117" width="6.54296875" style="19" customWidth="1"/>
    <col min="16118" max="16118" width="31" style="19" customWidth="1"/>
    <col min="16119" max="16119" width="12.26953125" style="19" customWidth="1"/>
    <col min="16120" max="16121" width="27.54296875" style="19" customWidth="1"/>
    <col min="16122" max="16122" width="24.1796875" style="19" customWidth="1"/>
    <col min="16123" max="16384" width="8.7265625" style="19"/>
  </cols>
  <sheetData>
    <row r="1" spans="1:43" ht="11.25" customHeight="1" x14ac:dyDescent="0.3">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ht="20.25" customHeight="1" x14ac:dyDescent="0.3">
      <c r="A2" s="21" t="s">
        <v>108</v>
      </c>
      <c r="B2" s="22"/>
      <c r="C2" s="22"/>
      <c r="D2" s="22"/>
      <c r="E2" s="22"/>
      <c r="F2" s="22"/>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1.25" customHeight="1" x14ac:dyDescent="0.3">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26.25" customHeight="1" x14ac:dyDescent="0.3">
      <c r="A4" s="23" t="s">
        <v>17</v>
      </c>
      <c r="B4" s="23" t="s">
        <v>18</v>
      </c>
      <c r="C4" s="23" t="s">
        <v>19</v>
      </c>
      <c r="D4" s="24" t="s">
        <v>20</v>
      </c>
      <c r="E4" s="24" t="s">
        <v>109</v>
      </c>
      <c r="F4" s="24" t="s">
        <v>21</v>
      </c>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8" customFormat="1" ht="42" customHeight="1" x14ac:dyDescent="0.35">
      <c r="A5" s="23"/>
      <c r="B5" s="23"/>
      <c r="C5" s="23"/>
      <c r="D5" s="25"/>
      <c r="E5" s="25"/>
      <c r="F5" s="25"/>
      <c r="G5" s="26"/>
      <c r="H5" s="27"/>
      <c r="I5" s="27"/>
      <c r="J5" s="27"/>
      <c r="K5" s="27"/>
      <c r="L5" s="27"/>
      <c r="M5" s="27"/>
      <c r="N5" s="27"/>
      <c r="O5" s="27"/>
      <c r="P5" s="27"/>
      <c r="Q5" s="27"/>
      <c r="R5" s="27"/>
      <c r="S5" s="27"/>
      <c r="T5" s="27"/>
      <c r="U5" s="27"/>
      <c r="V5" s="27"/>
      <c r="W5" s="27"/>
    </row>
    <row r="6" spans="1:43" s="32" customFormat="1" x14ac:dyDescent="0.35">
      <c r="A6" s="29" t="s">
        <v>22</v>
      </c>
      <c r="B6" s="30" t="s">
        <v>23</v>
      </c>
      <c r="C6" s="30"/>
      <c r="D6" s="30"/>
      <c r="E6" s="30"/>
      <c r="F6" s="30"/>
      <c r="G6" s="31"/>
      <c r="H6" s="27"/>
      <c r="I6" s="27"/>
      <c r="J6" s="27"/>
      <c r="K6" s="27"/>
      <c r="L6" s="27"/>
      <c r="M6" s="27"/>
      <c r="N6" s="27"/>
      <c r="O6" s="27"/>
      <c r="P6" s="27"/>
      <c r="Q6" s="27"/>
      <c r="R6" s="27"/>
      <c r="S6" s="27"/>
      <c r="T6" s="27"/>
      <c r="U6" s="27"/>
      <c r="V6" s="27"/>
      <c r="W6" s="27"/>
    </row>
    <row r="7" spans="1:43" x14ac:dyDescent="0.35">
      <c r="A7" s="33" t="s">
        <v>24</v>
      </c>
      <c r="B7" s="34" t="s">
        <v>25</v>
      </c>
      <c r="C7" s="33" t="s">
        <v>26</v>
      </c>
      <c r="D7" s="35">
        <v>32388</v>
      </c>
      <c r="E7" s="35">
        <f>'[1]Расчет в НВВ'!E8</f>
        <v>31792.832999999999</v>
      </c>
      <c r="F7" s="35">
        <f>'[1]Расчет в НВВ'!F8</f>
        <v>57920.641344013944</v>
      </c>
      <c r="G7" s="36"/>
      <c r="H7" s="27"/>
      <c r="I7" s="27"/>
      <c r="J7" s="27"/>
      <c r="K7" s="27"/>
      <c r="L7" s="27"/>
      <c r="M7" s="27"/>
      <c r="N7" s="27"/>
      <c r="O7" s="27"/>
      <c r="P7" s="27"/>
      <c r="Q7" s="27"/>
      <c r="R7" s="27"/>
      <c r="S7" s="27"/>
      <c r="T7" s="27"/>
      <c r="U7" s="27"/>
      <c r="V7" s="27"/>
      <c r="W7" s="27"/>
    </row>
    <row r="8" spans="1:43" x14ac:dyDescent="0.35">
      <c r="A8" s="33" t="s">
        <v>27</v>
      </c>
      <c r="B8" s="34" t="s">
        <v>28</v>
      </c>
      <c r="C8" s="33" t="s">
        <v>26</v>
      </c>
      <c r="D8" s="35">
        <v>-1144</v>
      </c>
      <c r="E8" s="35">
        <f>'[1]Расчет в НВВ'!E14</f>
        <v>374.91832240177609</v>
      </c>
      <c r="F8" s="35">
        <f>'[1]Расчет в НВВ'!F14</f>
        <v>682.77855907780759</v>
      </c>
      <c r="H8" s="27"/>
      <c r="I8" s="27"/>
      <c r="J8" s="27"/>
      <c r="K8" s="27"/>
      <c r="L8" s="27"/>
      <c r="M8" s="27"/>
      <c r="N8" s="27"/>
      <c r="O8" s="27"/>
      <c r="P8" s="27"/>
      <c r="Q8" s="27"/>
      <c r="R8" s="27"/>
      <c r="S8" s="27"/>
      <c r="T8" s="27"/>
      <c r="U8" s="27"/>
      <c r="V8" s="27"/>
      <c r="W8" s="27"/>
    </row>
    <row r="9" spans="1:43" ht="31.5" customHeight="1" x14ac:dyDescent="0.35">
      <c r="A9" s="33" t="s">
        <v>29</v>
      </c>
      <c r="B9" s="34" t="s">
        <v>30</v>
      </c>
      <c r="C9" s="33" t="s">
        <v>26</v>
      </c>
      <c r="D9" s="35">
        <f>H49</f>
        <v>-956</v>
      </c>
      <c r="E9" s="35">
        <f t="shared" ref="E9:F9" si="0">I49</f>
        <v>446.69532240177608</v>
      </c>
      <c r="F9" s="35">
        <f t="shared" si="0"/>
        <v>1157.7785590778076</v>
      </c>
      <c r="G9" s="37"/>
      <c r="H9" s="27"/>
      <c r="I9" s="27"/>
      <c r="J9" s="27"/>
      <c r="K9" s="27"/>
      <c r="L9" s="27"/>
      <c r="M9" s="27"/>
      <c r="N9" s="27"/>
      <c r="O9" s="27"/>
      <c r="P9" s="27"/>
      <c r="Q9" s="27"/>
      <c r="R9" s="27"/>
      <c r="S9" s="27"/>
      <c r="T9" s="27"/>
      <c r="U9" s="27"/>
      <c r="V9" s="27"/>
      <c r="W9" s="27"/>
    </row>
    <row r="10" spans="1:43" x14ac:dyDescent="0.35">
      <c r="A10" s="33" t="s">
        <v>31</v>
      </c>
      <c r="B10" s="34" t="s">
        <v>32</v>
      </c>
      <c r="C10" s="33" t="s">
        <v>26</v>
      </c>
      <c r="D10" s="35">
        <f>'[1]1.3.'!D33</f>
        <v>-956</v>
      </c>
      <c r="E10" s="35">
        <v>50</v>
      </c>
      <c r="F10" s="35">
        <v>100</v>
      </c>
      <c r="G10" s="38"/>
      <c r="H10" s="27"/>
      <c r="I10" s="27"/>
      <c r="J10" s="27"/>
      <c r="K10" s="27"/>
      <c r="L10" s="27"/>
      <c r="M10" s="27"/>
      <c r="N10" s="27"/>
      <c r="O10" s="27"/>
      <c r="P10" s="27"/>
      <c r="Q10" s="27"/>
      <c r="R10" s="27"/>
      <c r="S10" s="27"/>
      <c r="T10" s="27"/>
      <c r="U10" s="27"/>
      <c r="V10" s="27"/>
      <c r="W10" s="27"/>
    </row>
    <row r="11" spans="1:43" s="32" customFormat="1" ht="15" x14ac:dyDescent="0.35">
      <c r="A11" s="29" t="s">
        <v>33</v>
      </c>
      <c r="B11" s="39" t="s">
        <v>34</v>
      </c>
      <c r="C11" s="40"/>
      <c r="D11" s="40"/>
      <c r="E11" s="40"/>
      <c r="F11" s="41"/>
      <c r="H11" s="27"/>
      <c r="I11" s="27"/>
      <c r="J11" s="27"/>
      <c r="K11" s="27"/>
      <c r="L11" s="27"/>
      <c r="M11" s="27"/>
      <c r="N11" s="27"/>
      <c r="O11" s="27"/>
      <c r="P11" s="27"/>
      <c r="Q11" s="27"/>
      <c r="R11" s="27"/>
      <c r="S11" s="27"/>
      <c r="T11" s="27"/>
      <c r="U11" s="27"/>
      <c r="V11" s="27"/>
      <c r="W11" s="27"/>
    </row>
    <row r="12" spans="1:43" ht="93" x14ac:dyDescent="0.35">
      <c r="A12" s="33" t="s">
        <v>35</v>
      </c>
      <c r="B12" s="34" t="s">
        <v>36</v>
      </c>
      <c r="C12" s="33" t="s">
        <v>37</v>
      </c>
      <c r="D12" s="42">
        <f>D8/D7</f>
        <v>-3.5321724095343954E-2</v>
      </c>
      <c r="E12" s="42">
        <f>E8/E7</f>
        <v>1.1792542124250963E-2</v>
      </c>
      <c r="F12" s="42">
        <f>F8/F7</f>
        <v>1.1788173321882117E-2</v>
      </c>
      <c r="H12" s="27"/>
      <c r="I12" s="27"/>
      <c r="J12" s="27"/>
      <c r="K12" s="27"/>
      <c r="L12" s="27"/>
      <c r="M12" s="27"/>
      <c r="N12" s="27"/>
      <c r="O12" s="27"/>
      <c r="P12" s="27"/>
      <c r="Q12" s="27"/>
      <c r="R12" s="27"/>
      <c r="S12" s="27"/>
      <c r="T12" s="27"/>
      <c r="U12" s="27"/>
      <c r="V12" s="27"/>
      <c r="W12" s="27"/>
      <c r="X12" s="43"/>
      <c r="Y12" s="43"/>
      <c r="Z12" s="43"/>
      <c r="AA12" s="43"/>
      <c r="AB12" s="43"/>
      <c r="AC12" s="43"/>
      <c r="AD12" s="43"/>
    </row>
    <row r="13" spans="1:43" s="32" customFormat="1" ht="15" x14ac:dyDescent="0.35">
      <c r="A13" s="29" t="s">
        <v>38</v>
      </c>
      <c r="B13" s="39" t="s">
        <v>39</v>
      </c>
      <c r="C13" s="40"/>
      <c r="D13" s="40"/>
      <c r="E13" s="40"/>
      <c r="F13" s="41"/>
      <c r="H13" s="27"/>
      <c r="I13" s="27"/>
      <c r="J13" s="27"/>
      <c r="K13" s="27"/>
      <c r="L13" s="27"/>
      <c r="M13" s="27"/>
      <c r="N13" s="27"/>
      <c r="O13" s="27"/>
      <c r="P13" s="27"/>
      <c r="Q13" s="27"/>
      <c r="R13" s="27"/>
      <c r="S13" s="27"/>
      <c r="T13" s="27"/>
      <c r="U13" s="27"/>
      <c r="V13" s="27"/>
      <c r="W13" s="27"/>
      <c r="X13" s="43"/>
      <c r="Y13" s="43"/>
      <c r="Z13" s="43"/>
      <c r="AA13" s="43"/>
      <c r="AB13" s="43"/>
      <c r="AC13" s="43"/>
      <c r="AD13" s="43"/>
    </row>
    <row r="14" spans="1:43" ht="49.5" x14ac:dyDescent="0.35">
      <c r="A14" s="33" t="s">
        <v>40</v>
      </c>
      <c r="B14" s="34" t="s">
        <v>110</v>
      </c>
      <c r="C14" s="33" t="s">
        <v>41</v>
      </c>
      <c r="D14" s="1" t="s">
        <v>42</v>
      </c>
      <c r="E14" s="1" t="s">
        <v>42</v>
      </c>
      <c r="F14" s="1" t="s">
        <v>42</v>
      </c>
      <c r="H14" s="27"/>
      <c r="I14" s="27"/>
      <c r="J14" s="27"/>
      <c r="K14" s="27"/>
      <c r="L14" s="27"/>
      <c r="M14" s="27"/>
      <c r="N14" s="27"/>
      <c r="O14" s="27"/>
      <c r="P14" s="27"/>
      <c r="Q14" s="27"/>
      <c r="R14" s="27"/>
      <c r="S14" s="27"/>
      <c r="T14" s="27"/>
      <c r="U14" s="27"/>
      <c r="V14" s="27"/>
      <c r="W14" s="27"/>
      <c r="X14" s="43"/>
      <c r="Y14" s="43"/>
      <c r="Z14" s="43"/>
      <c r="AA14" s="43"/>
      <c r="AB14" s="43"/>
      <c r="AC14" s="43"/>
      <c r="AD14" s="43"/>
    </row>
    <row r="15" spans="1:43" ht="34" x14ac:dyDescent="0.35">
      <c r="A15" s="33" t="s">
        <v>43</v>
      </c>
      <c r="B15" s="34" t="s">
        <v>111</v>
      </c>
      <c r="C15" s="33" t="s">
        <v>44</v>
      </c>
      <c r="D15" s="1" t="s">
        <v>42</v>
      </c>
      <c r="E15" s="1" t="s">
        <v>42</v>
      </c>
      <c r="F15" s="1" t="s">
        <v>42</v>
      </c>
      <c r="H15" s="27"/>
      <c r="I15" s="27"/>
      <c r="J15" s="27"/>
      <c r="K15" s="27"/>
      <c r="L15" s="27"/>
      <c r="M15" s="27"/>
      <c r="N15" s="27"/>
      <c r="O15" s="27"/>
      <c r="P15" s="27"/>
      <c r="Q15" s="27"/>
      <c r="R15" s="27"/>
      <c r="S15" s="27"/>
      <c r="T15" s="27"/>
      <c r="U15" s="27"/>
      <c r="V15" s="27"/>
      <c r="W15" s="27"/>
      <c r="X15" s="43" t="s">
        <v>41</v>
      </c>
      <c r="Y15" s="43"/>
      <c r="Z15" s="43"/>
      <c r="AA15" s="43"/>
      <c r="AB15" s="43"/>
      <c r="AC15" s="43"/>
      <c r="AD15" s="43"/>
    </row>
    <row r="16" spans="1:43" ht="18.5" x14ac:dyDescent="0.35">
      <c r="A16" s="33" t="s">
        <v>45</v>
      </c>
      <c r="B16" s="34" t="s">
        <v>112</v>
      </c>
      <c r="C16" s="33" t="s">
        <v>41</v>
      </c>
      <c r="D16" s="35">
        <f>'[1]ф.1.5.'!C15</f>
        <v>25.315391867376139</v>
      </c>
      <c r="E16" s="35">
        <v>23.534800000000001</v>
      </c>
      <c r="F16" s="35">
        <f>'[1]ф.1.5.'!I15</f>
        <v>23.424746941139745</v>
      </c>
      <c r="H16" s="27"/>
      <c r="I16" s="27"/>
      <c r="J16" s="27"/>
      <c r="K16" s="27"/>
      <c r="L16" s="27"/>
      <c r="M16" s="27"/>
      <c r="N16" s="27"/>
      <c r="O16" s="27"/>
      <c r="P16" s="27"/>
      <c r="Q16" s="27"/>
      <c r="R16" s="27"/>
      <c r="S16" s="27"/>
      <c r="T16" s="27"/>
      <c r="U16" s="27"/>
      <c r="V16" s="27"/>
      <c r="W16" s="27"/>
      <c r="X16" s="43"/>
      <c r="Y16" s="43"/>
      <c r="Z16" s="43"/>
      <c r="AA16" s="43"/>
      <c r="AB16" s="43"/>
      <c r="AC16" s="43"/>
      <c r="AD16" s="43"/>
    </row>
    <row r="17" spans="1:30" ht="34" x14ac:dyDescent="0.3">
      <c r="A17" s="33" t="s">
        <v>46</v>
      </c>
      <c r="B17" s="34" t="s">
        <v>113</v>
      </c>
      <c r="C17" s="33" t="s">
        <v>47</v>
      </c>
      <c r="D17" s="44">
        <v>166753.75200000001</v>
      </c>
      <c r="E17" s="44">
        <v>155000</v>
      </c>
      <c r="F17" s="44">
        <f>'[1]ф.1.4.'!H19*1000</f>
        <v>157999.97933863456</v>
      </c>
      <c r="H17" s="45"/>
      <c r="I17" s="45"/>
      <c r="J17" s="45"/>
      <c r="K17" s="45"/>
      <c r="L17" s="45"/>
      <c r="M17" s="45"/>
      <c r="N17" s="45"/>
      <c r="O17" s="45"/>
      <c r="P17" s="45"/>
      <c r="Q17" s="45"/>
      <c r="R17" s="45"/>
      <c r="S17" s="45"/>
      <c r="T17" s="45"/>
      <c r="U17" s="45"/>
      <c r="V17" s="45"/>
      <c r="W17" s="45"/>
      <c r="X17" s="43"/>
      <c r="Y17" s="43"/>
      <c r="Z17" s="43"/>
      <c r="AA17" s="43"/>
      <c r="AB17" s="43"/>
      <c r="AC17" s="43"/>
      <c r="AD17" s="43"/>
    </row>
    <row r="18" spans="1:30" ht="65" x14ac:dyDescent="0.35">
      <c r="A18" s="33" t="s">
        <v>48</v>
      </c>
      <c r="B18" s="34" t="s">
        <v>114</v>
      </c>
      <c r="C18" s="33" t="s">
        <v>49</v>
      </c>
      <c r="D18" s="44"/>
      <c r="E18" s="44"/>
      <c r="F18" s="44"/>
      <c r="H18" s="27"/>
      <c r="I18" s="27"/>
      <c r="J18" s="27"/>
      <c r="K18" s="27"/>
      <c r="L18" s="27"/>
      <c r="M18" s="27"/>
      <c r="N18" s="27"/>
      <c r="O18" s="27"/>
      <c r="P18" s="27"/>
      <c r="Q18" s="27"/>
      <c r="R18" s="27"/>
      <c r="S18" s="27"/>
      <c r="T18" s="27"/>
      <c r="U18" s="27"/>
      <c r="V18" s="27"/>
      <c r="W18" s="27"/>
      <c r="X18" s="43"/>
      <c r="Y18" s="43"/>
      <c r="Z18" s="43"/>
      <c r="AA18" s="43"/>
      <c r="AB18" s="43"/>
      <c r="AC18" s="43"/>
      <c r="AD18" s="43"/>
    </row>
    <row r="19" spans="1:30" ht="18.5" x14ac:dyDescent="0.35">
      <c r="A19" s="33" t="s">
        <v>50</v>
      </c>
      <c r="B19" s="34" t="s">
        <v>115</v>
      </c>
      <c r="C19" s="33" t="s">
        <v>37</v>
      </c>
      <c r="D19" s="1" t="s">
        <v>42</v>
      </c>
      <c r="E19" s="1" t="s">
        <v>42</v>
      </c>
      <c r="F19" s="35" t="s">
        <v>42</v>
      </c>
      <c r="H19" s="27"/>
      <c r="I19" s="27"/>
      <c r="J19" s="27"/>
      <c r="K19" s="27"/>
      <c r="L19" s="27"/>
      <c r="M19" s="27"/>
      <c r="N19" s="27"/>
      <c r="O19" s="27"/>
      <c r="P19" s="27"/>
      <c r="Q19" s="27"/>
      <c r="R19" s="27"/>
      <c r="S19" s="27"/>
      <c r="T19" s="27"/>
      <c r="U19" s="27"/>
      <c r="V19" s="27"/>
      <c r="W19" s="27"/>
      <c r="X19" s="43" t="s">
        <v>44</v>
      </c>
      <c r="Y19" s="43"/>
      <c r="Z19" s="43"/>
      <c r="AA19" s="43"/>
      <c r="AB19" s="43"/>
      <c r="AC19" s="43"/>
      <c r="AD19" s="43"/>
    </row>
    <row r="20" spans="1:30" ht="62.25" customHeight="1" x14ac:dyDescent="0.35">
      <c r="A20" s="33" t="s">
        <v>51</v>
      </c>
      <c r="B20" s="34" t="s">
        <v>116</v>
      </c>
      <c r="C20" s="33"/>
      <c r="D20" s="46" t="s">
        <v>52</v>
      </c>
      <c r="E20" s="47"/>
      <c r="F20" s="48"/>
      <c r="H20" s="27"/>
      <c r="I20" s="27"/>
      <c r="J20" s="27"/>
      <c r="K20" s="27"/>
      <c r="L20" s="27"/>
      <c r="M20" s="27"/>
      <c r="N20" s="27"/>
      <c r="O20" s="27"/>
      <c r="P20" s="27"/>
      <c r="Q20" s="27"/>
      <c r="R20" s="27"/>
      <c r="S20" s="27"/>
      <c r="T20" s="27"/>
      <c r="U20" s="27"/>
      <c r="V20" s="27"/>
      <c r="W20" s="27"/>
      <c r="X20" s="43"/>
      <c r="Y20" s="43"/>
      <c r="Z20" s="43"/>
      <c r="AA20" s="43"/>
      <c r="AB20" s="43"/>
      <c r="AC20" s="43"/>
      <c r="AD20" s="43"/>
    </row>
    <row r="21" spans="1:30" ht="65" x14ac:dyDescent="0.35">
      <c r="A21" s="33" t="s">
        <v>53</v>
      </c>
      <c r="B21" s="34" t="s">
        <v>117</v>
      </c>
      <c r="C21" s="33" t="s">
        <v>44</v>
      </c>
      <c r="D21" s="1" t="s">
        <v>42</v>
      </c>
      <c r="E21" s="1" t="s">
        <v>42</v>
      </c>
      <c r="F21" s="1" t="s">
        <v>42</v>
      </c>
      <c r="H21" s="27"/>
      <c r="I21" s="27"/>
      <c r="J21" s="27"/>
      <c r="K21" s="27"/>
      <c r="L21" s="27"/>
      <c r="M21" s="27"/>
      <c r="N21" s="27"/>
      <c r="O21" s="27"/>
      <c r="P21" s="27"/>
      <c r="Q21" s="27"/>
      <c r="R21" s="27"/>
      <c r="S21" s="27"/>
      <c r="T21" s="27"/>
      <c r="U21" s="27"/>
      <c r="V21" s="27"/>
      <c r="W21" s="27"/>
      <c r="X21" s="43"/>
      <c r="Y21" s="43"/>
      <c r="Z21" s="43"/>
      <c r="AA21" s="43"/>
      <c r="AB21" s="43"/>
      <c r="AC21" s="43"/>
      <c r="AD21" s="43"/>
    </row>
    <row r="22" spans="1:30" s="32" customFormat="1" ht="50.25" customHeight="1" x14ac:dyDescent="0.35">
      <c r="A22" s="29" t="s">
        <v>54</v>
      </c>
      <c r="B22" s="49" t="s">
        <v>55</v>
      </c>
      <c r="C22" s="29" t="s">
        <v>26</v>
      </c>
      <c r="D22" s="50">
        <f>D23+D28</f>
        <v>24159.813110000003</v>
      </c>
      <c r="E22" s="50">
        <f>E23+E28+E29</f>
        <v>22521.222999999998</v>
      </c>
      <c r="F22" s="50">
        <f>F23+F28+F29</f>
        <v>39247.581970379266</v>
      </c>
      <c r="H22" s="27"/>
      <c r="I22" s="27"/>
      <c r="J22" s="27"/>
      <c r="K22" s="27"/>
      <c r="L22" s="27"/>
      <c r="M22" s="27"/>
      <c r="N22" s="27"/>
      <c r="O22" s="27"/>
      <c r="P22" s="27"/>
      <c r="Q22" s="27"/>
      <c r="R22" s="27"/>
      <c r="S22" s="27"/>
      <c r="T22" s="27"/>
      <c r="U22" s="27"/>
      <c r="V22" s="27"/>
      <c r="W22" s="27"/>
      <c r="X22" s="43" t="s">
        <v>41</v>
      </c>
      <c r="Y22" s="43"/>
      <c r="Z22" s="43"/>
      <c r="AA22" s="43"/>
      <c r="AB22" s="43"/>
      <c r="AC22" s="43"/>
      <c r="AD22" s="43"/>
    </row>
    <row r="23" spans="1:30" ht="68" x14ac:dyDescent="0.3">
      <c r="A23" s="33" t="s">
        <v>56</v>
      </c>
      <c r="B23" s="34" t="s">
        <v>118</v>
      </c>
      <c r="C23" s="33" t="s">
        <v>26</v>
      </c>
      <c r="D23" s="35">
        <f>[1]НВВ_2021!E39</f>
        <v>20504.523540000002</v>
      </c>
      <c r="E23" s="35">
        <f>[1]НВВ_2021!F39</f>
        <v>17724.740000000002</v>
      </c>
      <c r="F23" s="35">
        <f>[1]НВВ_2021!G39</f>
        <v>32139.522207158207</v>
      </c>
      <c r="H23" s="45"/>
      <c r="I23" s="45"/>
      <c r="J23" s="45"/>
      <c r="K23" s="45"/>
      <c r="L23" s="45"/>
      <c r="M23" s="45"/>
      <c r="N23" s="45"/>
      <c r="O23" s="45"/>
      <c r="P23" s="45"/>
      <c r="Q23" s="45"/>
      <c r="R23" s="45"/>
      <c r="S23" s="45"/>
      <c r="T23" s="45"/>
      <c r="U23" s="45"/>
      <c r="V23" s="45"/>
      <c r="W23" s="45"/>
      <c r="X23" s="43" t="s">
        <v>49</v>
      </c>
      <c r="Y23" s="43"/>
      <c r="Z23" s="43"/>
      <c r="AA23" s="43"/>
      <c r="AB23" s="43"/>
      <c r="AC23" s="43"/>
      <c r="AD23" s="43"/>
    </row>
    <row r="24" spans="1:30" x14ac:dyDescent="0.35">
      <c r="A24" s="33"/>
      <c r="B24" s="34" t="s">
        <v>57</v>
      </c>
      <c r="C24" s="33"/>
      <c r="D24" s="1"/>
      <c r="E24" s="1"/>
      <c r="F24" s="35"/>
      <c r="H24" s="27"/>
      <c r="I24" s="27"/>
      <c r="J24" s="27"/>
      <c r="K24" s="27"/>
      <c r="L24" s="27"/>
      <c r="M24" s="27"/>
      <c r="N24" s="27"/>
      <c r="O24" s="27"/>
      <c r="P24" s="27"/>
      <c r="Q24" s="27"/>
      <c r="R24" s="27"/>
      <c r="S24" s="27"/>
      <c r="T24" s="27"/>
      <c r="U24" s="27"/>
      <c r="V24" s="27"/>
      <c r="W24" s="27"/>
      <c r="X24" s="43"/>
      <c r="Y24" s="43"/>
      <c r="Z24" s="43"/>
      <c r="AA24" s="43"/>
      <c r="AB24" s="43"/>
      <c r="AC24" s="43"/>
      <c r="AD24" s="43"/>
    </row>
    <row r="25" spans="1:30" x14ac:dyDescent="0.35">
      <c r="A25" s="33"/>
      <c r="B25" s="34" t="s">
        <v>58</v>
      </c>
      <c r="C25" s="33" t="s">
        <v>26</v>
      </c>
      <c r="D25" s="35">
        <f>[1]НВВ_2021!E20</f>
        <v>2381.0500000000002</v>
      </c>
      <c r="E25" s="35">
        <f>[1]НВВ_2021!F20</f>
        <v>1215.0754537010214</v>
      </c>
      <c r="F25" s="35">
        <f>[1]НВВ_2021!G20</f>
        <v>6878.36</v>
      </c>
      <c r="H25" s="27"/>
      <c r="I25" s="27"/>
      <c r="J25" s="27"/>
      <c r="K25" s="27"/>
      <c r="L25" s="27"/>
      <c r="M25" s="27"/>
      <c r="N25" s="27"/>
      <c r="O25" s="27"/>
      <c r="P25" s="27"/>
      <c r="Q25" s="27"/>
      <c r="R25" s="27"/>
      <c r="S25" s="27"/>
      <c r="T25" s="27"/>
      <c r="U25" s="27"/>
      <c r="V25" s="27"/>
      <c r="W25" s="27"/>
      <c r="X25" s="43"/>
      <c r="Y25" s="43"/>
      <c r="Z25" s="43"/>
      <c r="AA25" s="43"/>
      <c r="AB25" s="43"/>
      <c r="AC25" s="43"/>
      <c r="AD25" s="43"/>
    </row>
    <row r="26" spans="1:30" x14ac:dyDescent="0.35">
      <c r="A26" s="33"/>
      <c r="B26" s="34" t="s">
        <v>59</v>
      </c>
      <c r="C26" s="33" t="s">
        <v>26</v>
      </c>
      <c r="D26" s="35">
        <f>[1]НВВ_2021!E22</f>
        <v>0</v>
      </c>
      <c r="E26" s="35">
        <f>[1]НВВ_2021!F22</f>
        <v>0</v>
      </c>
      <c r="F26" s="35">
        <f>[1]НВВ_2021!G22</f>
        <v>0</v>
      </c>
      <c r="H26" s="27"/>
      <c r="I26" s="27"/>
      <c r="J26" s="27"/>
      <c r="K26" s="27"/>
      <c r="L26" s="27"/>
      <c r="M26" s="27"/>
      <c r="N26" s="27"/>
      <c r="O26" s="27"/>
      <c r="P26" s="27"/>
      <c r="Q26" s="27"/>
      <c r="R26" s="27"/>
      <c r="S26" s="27"/>
      <c r="T26" s="27"/>
      <c r="U26" s="27"/>
      <c r="V26" s="27"/>
      <c r="W26" s="27"/>
      <c r="X26" s="43" t="s">
        <v>49</v>
      </c>
      <c r="Y26" s="43"/>
      <c r="Z26" s="43"/>
      <c r="AA26" s="43"/>
      <c r="AB26" s="43"/>
      <c r="AC26" s="43"/>
      <c r="AD26" s="43"/>
    </row>
    <row r="27" spans="1:30" x14ac:dyDescent="0.35">
      <c r="A27" s="33"/>
      <c r="B27" s="34" t="s">
        <v>60</v>
      </c>
      <c r="C27" s="33" t="s">
        <v>26</v>
      </c>
      <c r="D27" s="35">
        <f>[1]НВВ_2021!E18</f>
        <v>394.87</v>
      </c>
      <c r="E27" s="35">
        <f>[1]НВВ_2021!F18</f>
        <v>0</v>
      </c>
      <c r="F27" s="35">
        <f>[1]НВВ_2021!G18</f>
        <v>579.67011291822428</v>
      </c>
      <c r="H27" s="27"/>
      <c r="I27" s="27"/>
      <c r="J27" s="27"/>
      <c r="K27" s="27"/>
      <c r="L27" s="27"/>
      <c r="M27" s="27"/>
      <c r="N27" s="27"/>
      <c r="O27" s="27"/>
      <c r="P27" s="27"/>
      <c r="Q27" s="27"/>
      <c r="R27" s="27"/>
      <c r="S27" s="27"/>
      <c r="T27" s="27"/>
      <c r="U27" s="27"/>
      <c r="V27" s="27"/>
      <c r="W27" s="27"/>
      <c r="X27" s="43"/>
      <c r="Y27" s="43"/>
      <c r="Z27" s="43"/>
      <c r="AA27" s="43"/>
      <c r="AB27" s="43"/>
      <c r="AC27" s="43"/>
      <c r="AD27" s="43"/>
    </row>
    <row r="28" spans="1:30" ht="52.5" x14ac:dyDescent="0.35">
      <c r="A28" s="33" t="s">
        <v>61</v>
      </c>
      <c r="B28" s="34" t="s">
        <v>119</v>
      </c>
      <c r="C28" s="33" t="s">
        <v>26</v>
      </c>
      <c r="D28" s="35">
        <f>[1]НВВ_2021!E60</f>
        <v>3655.2895699999999</v>
      </c>
      <c r="E28" s="35">
        <f>[1]НВВ_2021!F60</f>
        <v>5434.4559999999992</v>
      </c>
      <c r="F28" s="35">
        <f>[1]НВВ_2021!G60</f>
        <v>7108.0597632210583</v>
      </c>
      <c r="G28" s="51"/>
      <c r="H28" s="27"/>
      <c r="I28" s="27"/>
      <c r="J28" s="27"/>
      <c r="K28" s="27"/>
      <c r="L28" s="27"/>
      <c r="M28" s="27"/>
      <c r="N28" s="27"/>
      <c r="O28" s="27"/>
      <c r="P28" s="27"/>
      <c r="Q28" s="27"/>
      <c r="R28" s="27"/>
      <c r="S28" s="27"/>
      <c r="T28" s="27"/>
      <c r="U28" s="27"/>
      <c r="V28" s="27"/>
      <c r="W28" s="27"/>
      <c r="X28" s="43"/>
      <c r="Y28" s="43"/>
      <c r="Z28" s="43"/>
      <c r="AA28" s="43"/>
      <c r="AB28" s="43"/>
      <c r="AC28" s="43"/>
      <c r="AD28" s="43"/>
    </row>
    <row r="29" spans="1:30" ht="31" x14ac:dyDescent="0.35">
      <c r="A29" s="33" t="s">
        <v>62</v>
      </c>
      <c r="B29" s="34" t="s">
        <v>63</v>
      </c>
      <c r="C29" s="33" t="s">
        <v>26</v>
      </c>
      <c r="D29" s="1" t="s">
        <v>42</v>
      </c>
      <c r="E29" s="35">
        <f>[1]НВВ_2021!F61</f>
        <v>-637.97299999999996</v>
      </c>
      <c r="F29" s="35">
        <f>[1]НВВ_2021!I81</f>
        <v>0</v>
      </c>
      <c r="H29" s="27"/>
      <c r="I29" s="27"/>
      <c r="J29" s="27"/>
      <c r="K29" s="27"/>
      <c r="L29" s="27"/>
      <c r="M29" s="27"/>
      <c r="N29" s="27"/>
      <c r="O29" s="27"/>
      <c r="P29" s="27"/>
      <c r="Q29" s="27"/>
      <c r="R29" s="27"/>
      <c r="S29" s="27"/>
      <c r="T29" s="27"/>
      <c r="U29" s="27"/>
      <c r="V29" s="27"/>
      <c r="W29" s="27"/>
      <c r="X29" s="43"/>
      <c r="Y29" s="43"/>
      <c r="Z29" s="43"/>
      <c r="AA29" s="43"/>
      <c r="AB29" s="43"/>
      <c r="AC29" s="43"/>
      <c r="AD29" s="43"/>
    </row>
    <row r="30" spans="1:30" ht="31" x14ac:dyDescent="0.35">
      <c r="A30" s="33" t="s">
        <v>64</v>
      </c>
      <c r="B30" s="34" t="s">
        <v>65</v>
      </c>
      <c r="C30" s="33" t="s">
        <v>26</v>
      </c>
      <c r="D30" s="1" t="s">
        <v>42</v>
      </c>
      <c r="E30" s="1" t="s">
        <v>42</v>
      </c>
      <c r="F30" s="1" t="s">
        <v>42</v>
      </c>
      <c r="H30" s="27"/>
      <c r="I30" s="27"/>
      <c r="J30" s="27"/>
      <c r="K30" s="27"/>
      <c r="L30" s="27"/>
      <c r="M30" s="27"/>
      <c r="N30" s="27"/>
      <c r="O30" s="27"/>
      <c r="P30" s="27"/>
      <c r="Q30" s="27"/>
      <c r="R30" s="27"/>
      <c r="S30" s="27"/>
      <c r="T30" s="27"/>
      <c r="U30" s="27"/>
      <c r="V30" s="27"/>
      <c r="W30" s="27"/>
      <c r="X30" s="43" t="s">
        <v>37</v>
      </c>
      <c r="Y30" s="43"/>
      <c r="Z30" s="43"/>
      <c r="AA30" s="43"/>
      <c r="AB30" s="43"/>
      <c r="AC30" s="43"/>
      <c r="AD30" s="43"/>
    </row>
    <row r="31" spans="1:30" ht="57" customHeight="1" x14ac:dyDescent="0.35">
      <c r="A31" s="33" t="s">
        <v>66</v>
      </c>
      <c r="B31" s="34" t="s">
        <v>67</v>
      </c>
      <c r="C31" s="33"/>
      <c r="D31" s="52" t="s">
        <v>42</v>
      </c>
      <c r="E31" s="53"/>
      <c r="F31" s="54"/>
      <c r="H31" s="27"/>
      <c r="I31" s="27"/>
      <c r="J31" s="27"/>
      <c r="K31" s="27"/>
      <c r="L31" s="27"/>
      <c r="M31" s="27"/>
      <c r="N31" s="27"/>
      <c r="O31" s="27"/>
      <c r="P31" s="27"/>
      <c r="Q31" s="27"/>
      <c r="R31" s="27"/>
      <c r="S31" s="27"/>
      <c r="T31" s="27"/>
      <c r="U31" s="27"/>
      <c r="V31" s="27"/>
      <c r="W31" s="27"/>
      <c r="X31" s="43"/>
      <c r="Y31" s="43"/>
      <c r="Z31" s="43"/>
      <c r="AA31" s="43"/>
      <c r="AB31" s="43"/>
      <c r="AC31" s="43"/>
      <c r="AD31" s="43"/>
    </row>
    <row r="32" spans="1:30" ht="18.5" x14ac:dyDescent="0.35">
      <c r="A32" s="33"/>
      <c r="B32" s="34" t="s">
        <v>120</v>
      </c>
      <c r="C32" s="33" t="s">
        <v>68</v>
      </c>
      <c r="D32" s="35">
        <f>[1]НВВ_2021!E7+22</f>
        <v>2136.9389999999999</v>
      </c>
      <c r="E32" s="35">
        <f>[1]НВВ_2021!E7</f>
        <v>2114.9389999999999</v>
      </c>
      <c r="F32" s="35">
        <f>[1]НВВ_2021!F7</f>
        <v>2175.3212000000003</v>
      </c>
      <c r="H32" s="27"/>
      <c r="I32" s="27"/>
      <c r="J32" s="27"/>
      <c r="K32" s="27"/>
      <c r="L32" s="27"/>
      <c r="M32" s="27"/>
      <c r="N32" s="27"/>
      <c r="O32" s="27"/>
      <c r="P32" s="27"/>
      <c r="Q32" s="27"/>
      <c r="R32" s="27"/>
      <c r="S32" s="27"/>
      <c r="T32" s="27"/>
      <c r="U32" s="27"/>
      <c r="V32" s="27"/>
      <c r="W32" s="27"/>
      <c r="X32" s="43"/>
      <c r="Y32" s="43"/>
      <c r="Z32" s="43"/>
      <c r="AA32" s="43"/>
      <c r="AB32" s="43"/>
      <c r="AC32" s="43"/>
      <c r="AD32" s="43"/>
    </row>
    <row r="33" spans="1:30" ht="34" x14ac:dyDescent="0.35">
      <c r="A33" s="33"/>
      <c r="B33" s="34" t="s">
        <v>121</v>
      </c>
      <c r="C33" s="33" t="s">
        <v>69</v>
      </c>
      <c r="D33" s="55">
        <f>D23/D32</f>
        <v>9.5952778904779237</v>
      </c>
      <c r="E33" s="35">
        <f>E23/E32</f>
        <v>8.3807334395932944</v>
      </c>
      <c r="F33" s="35">
        <f>F23/F32</f>
        <v>14.774609932159997</v>
      </c>
      <c r="G33" s="56"/>
      <c r="H33" s="27"/>
      <c r="I33" s="27"/>
      <c r="J33" s="27"/>
      <c r="K33" s="27"/>
      <c r="L33" s="27"/>
      <c r="M33" s="27"/>
      <c r="N33" s="27"/>
      <c r="O33" s="27"/>
      <c r="P33" s="27"/>
      <c r="Q33" s="27"/>
      <c r="R33" s="27"/>
      <c r="S33" s="27"/>
      <c r="T33" s="27"/>
      <c r="U33" s="27"/>
      <c r="V33" s="27"/>
      <c r="W33" s="27"/>
      <c r="X33" s="43"/>
      <c r="Y33" s="43"/>
      <c r="Z33" s="43"/>
      <c r="AA33" s="43"/>
      <c r="AB33" s="43"/>
      <c r="AC33" s="43"/>
      <c r="AD33" s="43"/>
    </row>
    <row r="34" spans="1:30" s="32" customFormat="1" x14ac:dyDescent="0.35">
      <c r="A34" s="29" t="s">
        <v>70</v>
      </c>
      <c r="B34" s="39" t="s">
        <v>71</v>
      </c>
      <c r="C34" s="40"/>
      <c r="D34" s="40"/>
      <c r="E34" s="40"/>
      <c r="F34" s="41"/>
      <c r="G34" s="19"/>
      <c r="H34" s="27"/>
      <c r="I34" s="27"/>
      <c r="J34" s="27"/>
      <c r="K34" s="27"/>
      <c r="L34" s="27"/>
      <c r="M34" s="27"/>
      <c r="N34" s="27"/>
      <c r="O34" s="27"/>
      <c r="P34" s="27"/>
      <c r="Q34" s="27"/>
      <c r="R34" s="27"/>
      <c r="S34" s="27"/>
      <c r="T34" s="27"/>
      <c r="U34" s="27"/>
      <c r="V34" s="27"/>
      <c r="W34" s="27"/>
      <c r="X34" s="43"/>
      <c r="Y34" s="43"/>
      <c r="Z34" s="43"/>
      <c r="AA34" s="43"/>
      <c r="AB34" s="43"/>
      <c r="AC34" s="43"/>
      <c r="AD34" s="43"/>
    </row>
    <row r="35" spans="1:30" x14ac:dyDescent="0.35">
      <c r="A35" s="33" t="s">
        <v>72</v>
      </c>
      <c r="B35" s="34" t="s">
        <v>73</v>
      </c>
      <c r="C35" s="33" t="s">
        <v>74</v>
      </c>
      <c r="D35" s="1">
        <v>7</v>
      </c>
      <c r="E35" s="1">
        <v>7</v>
      </c>
      <c r="F35" s="1">
        <v>13</v>
      </c>
      <c r="H35" s="27"/>
      <c r="I35" s="27"/>
      <c r="J35" s="27"/>
      <c r="K35" s="27"/>
      <c r="L35" s="27"/>
      <c r="M35" s="27"/>
      <c r="N35" s="27"/>
      <c r="O35" s="27"/>
      <c r="P35" s="27"/>
      <c r="Q35" s="27"/>
      <c r="R35" s="27"/>
      <c r="S35" s="27"/>
      <c r="T35" s="27"/>
      <c r="U35" s="27"/>
      <c r="V35" s="27"/>
      <c r="W35" s="27"/>
      <c r="X35" s="57"/>
      <c r="Y35" s="57"/>
      <c r="Z35" s="57"/>
      <c r="AA35" s="57"/>
      <c r="AB35" s="57"/>
      <c r="AC35" s="57"/>
      <c r="AD35" s="57"/>
    </row>
    <row r="36" spans="1:30" ht="31" x14ac:dyDescent="0.35">
      <c r="A36" s="33" t="s">
        <v>75</v>
      </c>
      <c r="B36" s="34" t="s">
        <v>76</v>
      </c>
      <c r="C36" s="33" t="s">
        <v>77</v>
      </c>
      <c r="D36" s="55">
        <f>D25/D35/6</f>
        <v>56.69166666666667</v>
      </c>
      <c r="E36" s="55">
        <f>E25/E35/12</f>
        <v>14.465183972631207</v>
      </c>
      <c r="F36" s="55">
        <f>F25/F35/12</f>
        <v>44.09205128205128</v>
      </c>
      <c r="H36" s="27"/>
      <c r="I36" s="27"/>
      <c r="J36" s="27"/>
      <c r="K36" s="27"/>
      <c r="L36" s="27"/>
      <c r="M36" s="27"/>
      <c r="N36" s="27"/>
      <c r="O36" s="27"/>
      <c r="P36" s="27"/>
      <c r="Q36" s="27"/>
      <c r="R36" s="27"/>
      <c r="S36" s="27"/>
      <c r="T36" s="27"/>
      <c r="U36" s="27"/>
      <c r="V36" s="27"/>
      <c r="W36" s="27"/>
    </row>
    <row r="37" spans="1:30" ht="46.5" x14ac:dyDescent="0.35">
      <c r="A37" s="33" t="s">
        <v>78</v>
      </c>
      <c r="B37" s="34" t="s">
        <v>79</v>
      </c>
      <c r="C37" s="33"/>
      <c r="D37" s="1" t="s">
        <v>42</v>
      </c>
      <c r="E37" s="1" t="s">
        <v>42</v>
      </c>
      <c r="F37" s="1" t="s">
        <v>42</v>
      </c>
      <c r="H37" s="27"/>
      <c r="I37" s="27"/>
      <c r="J37" s="27"/>
      <c r="K37" s="27"/>
      <c r="L37" s="27"/>
      <c r="M37" s="27"/>
      <c r="N37" s="27"/>
      <c r="O37" s="27"/>
      <c r="P37" s="27"/>
      <c r="Q37" s="27"/>
      <c r="R37" s="27"/>
      <c r="S37" s="27"/>
      <c r="T37" s="27"/>
      <c r="U37" s="27"/>
      <c r="V37" s="27"/>
      <c r="W37" s="27"/>
    </row>
    <row r="38" spans="1:30" ht="31" x14ac:dyDescent="0.35">
      <c r="A38" s="33"/>
      <c r="B38" s="34" t="s">
        <v>80</v>
      </c>
      <c r="C38" s="33" t="s">
        <v>26</v>
      </c>
      <c r="D38" s="55">
        <v>10</v>
      </c>
      <c r="E38" s="55">
        <v>10</v>
      </c>
      <c r="F38" s="55">
        <v>10</v>
      </c>
      <c r="H38" s="58"/>
      <c r="I38" s="58"/>
      <c r="J38" s="58"/>
      <c r="K38" s="58"/>
      <c r="L38" s="58"/>
      <c r="M38" s="58"/>
      <c r="N38" s="58"/>
      <c r="O38" s="58"/>
      <c r="P38" s="58"/>
      <c r="Q38" s="58"/>
      <c r="R38" s="58"/>
      <c r="S38" s="58"/>
      <c r="T38" s="58"/>
      <c r="U38" s="58"/>
      <c r="V38" s="58"/>
      <c r="W38" s="58"/>
    </row>
    <row r="39" spans="1:30" ht="46.5" x14ac:dyDescent="0.35">
      <c r="A39" s="33"/>
      <c r="B39" s="34" t="s">
        <v>81</v>
      </c>
      <c r="C39" s="33" t="s">
        <v>26</v>
      </c>
      <c r="D39" s="59">
        <f>D49</f>
        <v>44761</v>
      </c>
      <c r="E39" s="59">
        <f t="shared" ref="E39:F39" si="1">E49</f>
        <v>-7498.777</v>
      </c>
      <c r="F39" s="59">
        <f t="shared" si="1"/>
        <v>-7923.777</v>
      </c>
      <c r="H39" s="27"/>
      <c r="I39" s="27"/>
      <c r="J39" s="27"/>
      <c r="K39" s="27"/>
      <c r="L39" s="27"/>
      <c r="M39" s="27"/>
      <c r="N39" s="27"/>
      <c r="O39" s="27"/>
      <c r="P39" s="27"/>
      <c r="Q39" s="27"/>
      <c r="R39" s="27"/>
      <c r="S39" s="27"/>
      <c r="T39" s="27"/>
      <c r="U39" s="27"/>
      <c r="V39" s="27"/>
      <c r="W39" s="27"/>
    </row>
    <row r="40" spans="1:30" s="61" customFormat="1" x14ac:dyDescent="0.35">
      <c r="A40" s="60" t="s">
        <v>122</v>
      </c>
      <c r="H40" s="27"/>
      <c r="I40" s="27"/>
      <c r="J40" s="27"/>
      <c r="K40" s="27"/>
      <c r="L40" s="27"/>
      <c r="M40" s="27"/>
      <c r="N40" s="27"/>
      <c r="O40" s="27"/>
      <c r="P40" s="27"/>
      <c r="Q40" s="27"/>
      <c r="R40" s="27"/>
      <c r="S40" s="27"/>
      <c r="T40" s="27"/>
      <c r="U40" s="27"/>
      <c r="V40" s="27"/>
      <c r="W40" s="27"/>
    </row>
    <row r="41" spans="1:30" s="61" customFormat="1" x14ac:dyDescent="0.35">
      <c r="A41" s="60" t="s">
        <v>123</v>
      </c>
      <c r="H41" s="27"/>
      <c r="I41" s="27"/>
      <c r="J41" s="27"/>
      <c r="K41" s="27"/>
      <c r="L41" s="27"/>
      <c r="M41" s="27"/>
      <c r="N41" s="27"/>
      <c r="O41" s="27"/>
      <c r="P41" s="27"/>
      <c r="Q41" s="27"/>
      <c r="R41" s="27"/>
      <c r="S41" s="27"/>
      <c r="T41" s="27"/>
      <c r="U41" s="27"/>
      <c r="V41" s="27"/>
      <c r="W41" s="27"/>
    </row>
    <row r="42" spans="1:30" s="61" customFormat="1" x14ac:dyDescent="0.35">
      <c r="A42" s="60" t="s">
        <v>124</v>
      </c>
      <c r="H42" s="27"/>
      <c r="I42" s="27"/>
      <c r="J42" s="27"/>
      <c r="K42" s="27"/>
      <c r="L42" s="27"/>
      <c r="M42" s="27"/>
      <c r="N42" s="27"/>
      <c r="O42" s="27"/>
      <c r="P42" s="27"/>
      <c r="Q42" s="27"/>
      <c r="R42" s="27"/>
      <c r="S42" s="27"/>
      <c r="T42" s="27"/>
      <c r="U42" s="27"/>
      <c r="V42" s="27"/>
      <c r="W42" s="27"/>
    </row>
    <row r="43" spans="1:30" s="61" customFormat="1" x14ac:dyDescent="0.35">
      <c r="A43" s="60" t="s">
        <v>125</v>
      </c>
      <c r="H43" s="27"/>
      <c r="I43" s="27"/>
      <c r="J43" s="27"/>
      <c r="K43" s="27"/>
      <c r="L43" s="27"/>
      <c r="M43" s="27"/>
      <c r="N43" s="27"/>
      <c r="O43" s="27"/>
      <c r="P43" s="27"/>
      <c r="Q43" s="27"/>
      <c r="R43" s="27"/>
      <c r="S43" s="27"/>
      <c r="T43" s="27"/>
      <c r="U43" s="27"/>
      <c r="V43" s="27"/>
      <c r="W43" s="27"/>
    </row>
    <row r="44" spans="1:30" x14ac:dyDescent="0.35">
      <c r="A44" s="62"/>
      <c r="B44" s="62"/>
      <c r="C44" s="62"/>
      <c r="D44" s="62"/>
      <c r="E44" s="62"/>
      <c r="F44" s="62"/>
      <c r="G44" s="63"/>
      <c r="H44" s="27"/>
      <c r="I44" s="27"/>
      <c r="J44" s="27"/>
      <c r="K44" s="27"/>
      <c r="L44" s="27"/>
      <c r="M44" s="27"/>
      <c r="N44" s="27"/>
      <c r="O44" s="27"/>
      <c r="P44" s="27"/>
      <c r="Q44" s="27"/>
      <c r="R44" s="27"/>
      <c r="S44" s="27"/>
      <c r="T44" s="27"/>
      <c r="U44" s="27"/>
      <c r="V44" s="27"/>
      <c r="W44" s="27"/>
    </row>
    <row r="45" spans="1:30" hidden="1" x14ac:dyDescent="0.35">
      <c r="A45" s="62"/>
      <c r="B45" s="62"/>
      <c r="C45" s="63" t="s">
        <v>82</v>
      </c>
      <c r="D45" s="62">
        <v>2019</v>
      </c>
      <c r="E45" s="62">
        <v>2020</v>
      </c>
      <c r="F45" s="62">
        <v>2021</v>
      </c>
      <c r="G45" s="63" t="s">
        <v>83</v>
      </c>
      <c r="H45" s="64">
        <v>2019</v>
      </c>
      <c r="I45" s="64">
        <v>2020</v>
      </c>
      <c r="J45" s="64">
        <v>2021</v>
      </c>
      <c r="K45" s="64"/>
      <c r="L45" s="64"/>
      <c r="M45" s="64"/>
      <c r="N45" s="64"/>
      <c r="O45" s="64"/>
      <c r="P45" s="64"/>
      <c r="Q45" s="64"/>
      <c r="R45" s="64"/>
      <c r="S45" s="64"/>
      <c r="T45" s="64"/>
      <c r="U45" s="64"/>
      <c r="V45" s="64"/>
      <c r="W45" s="64"/>
    </row>
    <row r="46" spans="1:30" hidden="1" x14ac:dyDescent="0.35">
      <c r="A46" s="62"/>
      <c r="B46" s="62"/>
      <c r="C46" s="64" t="s">
        <v>84</v>
      </c>
      <c r="D46" s="62">
        <v>52238</v>
      </c>
      <c r="E46" s="65">
        <v>50</v>
      </c>
      <c r="F46" s="65">
        <v>100</v>
      </c>
      <c r="G46" s="66" t="s">
        <v>85</v>
      </c>
      <c r="H46" s="64">
        <v>-1144</v>
      </c>
      <c r="I46" s="67">
        <v>374.91832240177609</v>
      </c>
      <c r="J46" s="67">
        <v>682.77855907780759</v>
      </c>
      <c r="K46" s="64"/>
      <c r="L46" s="64"/>
      <c r="M46" s="64"/>
      <c r="N46" s="64"/>
      <c r="O46" s="64"/>
      <c r="P46" s="64"/>
      <c r="Q46" s="64"/>
      <c r="R46" s="64"/>
      <c r="S46" s="64"/>
      <c r="T46" s="64"/>
      <c r="U46" s="64"/>
      <c r="V46" s="64"/>
      <c r="W46" s="64"/>
    </row>
    <row r="47" spans="1:30" hidden="1" x14ac:dyDescent="0.35">
      <c r="A47" s="62"/>
      <c r="B47" s="62"/>
      <c r="C47" s="64" t="s">
        <v>86</v>
      </c>
      <c r="D47" s="62">
        <v>7456</v>
      </c>
      <c r="E47" s="62">
        <v>7527.777</v>
      </c>
      <c r="F47" s="62">
        <v>8002.777</v>
      </c>
      <c r="G47" s="68" t="s">
        <v>87</v>
      </c>
      <c r="H47" s="64">
        <v>0</v>
      </c>
      <c r="I47" s="64">
        <v>0</v>
      </c>
      <c r="J47" s="64">
        <v>0</v>
      </c>
      <c r="K47" s="64"/>
      <c r="L47" s="64"/>
      <c r="M47" s="64"/>
      <c r="N47" s="64"/>
      <c r="O47" s="64"/>
      <c r="P47" s="64"/>
      <c r="Q47" s="64"/>
      <c r="R47" s="64"/>
      <c r="S47" s="64"/>
      <c r="T47" s="64"/>
      <c r="U47" s="64"/>
      <c r="V47" s="64"/>
      <c r="W47" s="64"/>
    </row>
    <row r="48" spans="1:30" hidden="1" x14ac:dyDescent="0.35">
      <c r="A48" s="62"/>
      <c r="B48" s="62"/>
      <c r="C48" s="64" t="s">
        <v>88</v>
      </c>
      <c r="D48" s="62">
        <v>21</v>
      </c>
      <c r="E48" s="62">
        <v>21</v>
      </c>
      <c r="F48" s="62">
        <v>21</v>
      </c>
      <c r="G48" s="68" t="s">
        <v>89</v>
      </c>
      <c r="H48" s="67">
        <v>355.91111999999998</v>
      </c>
      <c r="I48" s="64">
        <v>71.777000000000001</v>
      </c>
      <c r="J48" s="64">
        <v>475</v>
      </c>
      <c r="K48" s="64"/>
      <c r="L48" s="64"/>
      <c r="M48" s="64"/>
      <c r="N48" s="64"/>
      <c r="O48" s="64"/>
      <c r="P48" s="64"/>
      <c r="Q48" s="64"/>
      <c r="R48" s="64"/>
      <c r="S48" s="64"/>
      <c r="T48" s="64"/>
      <c r="U48" s="64"/>
      <c r="V48" s="64"/>
      <c r="W48" s="64"/>
    </row>
    <row r="49" spans="2:23" ht="18" hidden="1" x14ac:dyDescent="0.35">
      <c r="B49" s="69"/>
      <c r="C49" s="70" t="s">
        <v>90</v>
      </c>
      <c r="D49" s="69">
        <v>44761</v>
      </c>
      <c r="E49" s="69">
        <v>-7498.777</v>
      </c>
      <c r="F49" s="69">
        <v>-7923.777</v>
      </c>
      <c r="H49" s="64">
        <v>-956</v>
      </c>
      <c r="I49" s="64">
        <v>446.69532240177608</v>
      </c>
      <c r="J49" s="64">
        <v>1157.7785590778076</v>
      </c>
      <c r="K49" s="71"/>
      <c r="L49" s="71"/>
      <c r="M49" s="71"/>
      <c r="N49" s="71"/>
      <c r="O49" s="71"/>
      <c r="P49" s="71"/>
      <c r="Q49" s="71"/>
      <c r="R49" s="71"/>
      <c r="S49" s="71"/>
      <c r="T49" s="71"/>
      <c r="U49" s="71"/>
      <c r="V49" s="71"/>
      <c r="W49" s="71"/>
    </row>
    <row r="50" spans="2:23" hidden="1" x14ac:dyDescent="0.35">
      <c r="H50" s="19">
        <f>K52/F17*1000</f>
        <v>115.93709980413585</v>
      </c>
    </row>
    <row r="51" spans="2:23" hidden="1" x14ac:dyDescent="0.35">
      <c r="C51" s="72" t="s">
        <v>91</v>
      </c>
      <c r="D51" s="72" t="s">
        <v>92</v>
      </c>
      <c r="E51" s="72" t="s">
        <v>93</v>
      </c>
      <c r="F51" s="72" t="s">
        <v>94</v>
      </c>
      <c r="G51" s="72" t="s">
        <v>95</v>
      </c>
      <c r="H51" s="72" t="s">
        <v>96</v>
      </c>
      <c r="I51" s="72" t="s">
        <v>97</v>
      </c>
      <c r="J51" s="72" t="s">
        <v>98</v>
      </c>
      <c r="K51" s="72" t="s">
        <v>99</v>
      </c>
      <c r="L51" s="72" t="s">
        <v>100</v>
      </c>
      <c r="M51" s="73"/>
      <c r="N51" s="73"/>
    </row>
    <row r="52" spans="2:23" hidden="1" x14ac:dyDescent="0.35">
      <c r="B52" s="74" t="s">
        <v>101</v>
      </c>
      <c r="C52" s="75">
        <f>'[1]ф.1.4.'!H19*1000</f>
        <v>157999.97933863456</v>
      </c>
      <c r="D52" s="76">
        <f>C52/E52</f>
        <v>6585.9991387610598</v>
      </c>
      <c r="E52" s="76">
        <f>'[1]3.1.'!S23</f>
        <v>23.990282417248704</v>
      </c>
      <c r="F52" s="76">
        <f>F53+F54</f>
        <v>6866.0000000000009</v>
      </c>
      <c r="G52" s="76">
        <v>136331.52682326894</v>
      </c>
      <c r="H52" s="77">
        <v>115.93709980413585</v>
      </c>
      <c r="I52" s="78">
        <v>364.33954982130712</v>
      </c>
      <c r="J52" s="76">
        <v>39247.581970379266</v>
      </c>
      <c r="K52" s="76">
        <v>18318.059373634678</v>
      </c>
      <c r="L52" s="76">
        <f>J52+K52</f>
        <v>57565.641344013944</v>
      </c>
      <c r="M52" s="73"/>
      <c r="N52" s="73"/>
    </row>
    <row r="53" spans="2:23" hidden="1" x14ac:dyDescent="0.35">
      <c r="B53" s="74" t="s">
        <v>102</v>
      </c>
      <c r="C53" s="76">
        <f>('[1]3.1.'!G12+'[1]3.1.'!H12+'[1]3.1.'!I12+'[1]3.1.'!J12+'[1]3.1.'!K12+'[1]3.1.'!L12)*1000</f>
        <v>79095.8</v>
      </c>
      <c r="D53" s="76">
        <f>D52/2</f>
        <v>3292.9995693805299</v>
      </c>
      <c r="E53" s="76">
        <f>('[1]3.1.'!G23+'[1]3.1.'!H23+'[1]3.1.'!I23+'[1]3.1.'!J23+'[1]3.1.'!K23+'[1]3.1.'!L23)/6</f>
        <v>24.019374430610373</v>
      </c>
      <c r="F53" s="76">
        <f>('[1]3.1.'!G8+'[1]3.1.'!H8+'[1]3.1.'!I8+'[1]3.1.'!J8+'[1]3.1.'!K8+'[1]3.1.'!L8)*1000</f>
        <v>3426.2000000000003</v>
      </c>
      <c r="G53" s="76">
        <v>136534.50544182656</v>
      </c>
      <c r="H53" s="76">
        <v>115.56729575177816</v>
      </c>
      <c r="I53" s="78">
        <v>364.33954982130712</v>
      </c>
      <c r="J53" s="76">
        <v>19676.840453432651</v>
      </c>
      <c r="K53" s="76">
        <v>9140.8877113234958</v>
      </c>
      <c r="L53" s="76">
        <f>J53+K53</f>
        <v>28817.728164756147</v>
      </c>
      <c r="M53" s="73"/>
      <c r="N53" s="73"/>
    </row>
    <row r="54" spans="2:23" hidden="1" x14ac:dyDescent="0.35">
      <c r="B54" s="74" t="s">
        <v>103</v>
      </c>
      <c r="C54" s="76">
        <f>('[1]3.1.'!M12+'[1]3.1.'!N12+'[1]3.1.'!O12+'[1]3.1.'!P12+'[1]3.1.'!Q12+'[1]3.1.'!R12)*1000</f>
        <v>78904.2</v>
      </c>
      <c r="D54" s="76">
        <f>D53</f>
        <v>3292.9995693805299</v>
      </c>
      <c r="E54" s="76">
        <f>('[1]3.1.'!M23+'[1]3.1.'!N23+'[1]3.1.'!O23+'[1]3.1.'!P23+'[1]3.1.'!Q23+'[1]3.1.'!R23)/6</f>
        <v>23.961190403887034</v>
      </c>
      <c r="F54" s="76">
        <f>('[1]3.1.'!M8+'[1]3.1.'!N8+'[1]3.1.'!O8+'[1]3.1.'!P8+'[1]3.1.'!Q8+'[1]3.1.'!R8)*1000</f>
        <v>3439.8000000000006</v>
      </c>
      <c r="G54" s="76">
        <v>136128.10768035683</v>
      </c>
      <c r="H54" s="76">
        <v>116.30777147871953</v>
      </c>
      <c r="I54" s="78">
        <v>364.33954982130712</v>
      </c>
      <c r="J54" s="76">
        <v>19570.749044699201</v>
      </c>
      <c r="K54" s="76">
        <v>9177.1716623111806</v>
      </c>
      <c r="L54" s="76">
        <f>J54+K54</f>
        <v>28747.92070701038</v>
      </c>
      <c r="M54" s="73"/>
      <c r="N54" s="73"/>
    </row>
    <row r="55" spans="2:23" s="61" customFormat="1" ht="35.25" hidden="1" customHeight="1" x14ac:dyDescent="0.35">
      <c r="C55" s="79" t="s">
        <v>49</v>
      </c>
      <c r="D55" s="80"/>
      <c r="E55" s="81" t="s">
        <v>41</v>
      </c>
      <c r="F55" s="79" t="s">
        <v>49</v>
      </c>
      <c r="G55" s="79" t="s">
        <v>104</v>
      </c>
      <c r="H55" s="80" t="s">
        <v>105</v>
      </c>
      <c r="I55" s="80" t="s">
        <v>105</v>
      </c>
      <c r="J55" s="81" t="s">
        <v>106</v>
      </c>
      <c r="K55" s="81" t="s">
        <v>106</v>
      </c>
      <c r="L55" s="81" t="s">
        <v>106</v>
      </c>
      <c r="M55" s="82"/>
      <c r="N55" s="82"/>
    </row>
    <row r="56" spans="2:23" s="61" customFormat="1" ht="19.5" hidden="1" customHeight="1" x14ac:dyDescent="0.35">
      <c r="C56" s="83"/>
      <c r="E56" s="84">
        <f>(E53+E54)/2</f>
        <v>23.990282417248704</v>
      </c>
      <c r="F56" s="83"/>
      <c r="G56" s="85" t="s">
        <v>107</v>
      </c>
      <c r="H56" s="85"/>
      <c r="I56" s="61">
        <f>J52/C52*1000</f>
        <v>248.40245001717128</v>
      </c>
      <c r="J56" s="84"/>
      <c r="K56" s="84"/>
      <c r="L56" s="84"/>
      <c r="M56" s="82"/>
      <c r="N56" s="82"/>
    </row>
    <row r="57" spans="2:23" x14ac:dyDescent="0.35">
      <c r="C57" s="51"/>
      <c r="E57" s="84"/>
    </row>
  </sheetData>
  <mergeCells count="74">
    <mergeCell ref="H1:S1"/>
    <mergeCell ref="T1:AE1"/>
    <mergeCell ref="AF1:AQ1"/>
    <mergeCell ref="A2:F2"/>
    <mergeCell ref="H2:S2"/>
    <mergeCell ref="T2:AE2"/>
    <mergeCell ref="AF2:AQ2"/>
    <mergeCell ref="H7:W7"/>
    <mergeCell ref="H3:S3"/>
    <mergeCell ref="T3:AE3"/>
    <mergeCell ref="AF3:AQ3"/>
    <mergeCell ref="A4:A5"/>
    <mergeCell ref="B4:B5"/>
    <mergeCell ref="C4:C5"/>
    <mergeCell ref="D4:D5"/>
    <mergeCell ref="E4:E5"/>
    <mergeCell ref="F4:F5"/>
    <mergeCell ref="H4:S4"/>
    <mergeCell ref="T4:AE4"/>
    <mergeCell ref="AF4:AQ4"/>
    <mergeCell ref="H5:W5"/>
    <mergeCell ref="B6:F6"/>
    <mergeCell ref="H6:W6"/>
    <mergeCell ref="H8:W8"/>
    <mergeCell ref="H9:W9"/>
    <mergeCell ref="H10:W10"/>
    <mergeCell ref="B11:F11"/>
    <mergeCell ref="H11:W11"/>
    <mergeCell ref="H22:W22"/>
    <mergeCell ref="X22:AD22"/>
    <mergeCell ref="X12:AD14"/>
    <mergeCell ref="B13:F13"/>
    <mergeCell ref="H13:W13"/>
    <mergeCell ref="H14:W14"/>
    <mergeCell ref="H15:W15"/>
    <mergeCell ref="X15:AD18"/>
    <mergeCell ref="H16:W16"/>
    <mergeCell ref="H17:W17"/>
    <mergeCell ref="H18:W18"/>
    <mergeCell ref="H12:W12"/>
    <mergeCell ref="H19:W19"/>
    <mergeCell ref="X19:AD21"/>
    <mergeCell ref="D20:F20"/>
    <mergeCell ref="H20:W20"/>
    <mergeCell ref="H21:W21"/>
    <mergeCell ref="H23:W23"/>
    <mergeCell ref="X23:AD25"/>
    <mergeCell ref="H24:W24"/>
    <mergeCell ref="H25:W25"/>
    <mergeCell ref="H26:W26"/>
    <mergeCell ref="X26:AD29"/>
    <mergeCell ref="H27:W27"/>
    <mergeCell ref="H28:W28"/>
    <mergeCell ref="H29:W29"/>
    <mergeCell ref="H30:W30"/>
    <mergeCell ref="X30:AD31"/>
    <mergeCell ref="D31:F31"/>
    <mergeCell ref="H31:W31"/>
    <mergeCell ref="H32:W32"/>
    <mergeCell ref="X32:AD35"/>
    <mergeCell ref="H33:W33"/>
    <mergeCell ref="B34:F34"/>
    <mergeCell ref="H34:W34"/>
    <mergeCell ref="H35:W35"/>
    <mergeCell ref="H42:W42"/>
    <mergeCell ref="H43:W43"/>
    <mergeCell ref="H44:W44"/>
    <mergeCell ref="G56:H56"/>
    <mergeCell ref="H36:W36"/>
    <mergeCell ref="H37:W37"/>
    <mergeCell ref="H38:W38"/>
    <mergeCell ref="H39:W39"/>
    <mergeCell ref="H40:W40"/>
    <mergeCell ref="H41:W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346E-38AD-49BB-9275-10ADC99CA49B}">
  <dimension ref="A1:AA54"/>
  <sheetViews>
    <sheetView workbookViewId="0">
      <selection activeCell="G49" sqref="G49"/>
    </sheetView>
  </sheetViews>
  <sheetFormatPr defaultRowHeight="15.5" x14ac:dyDescent="0.35"/>
  <cols>
    <col min="1" max="1" width="6.54296875" style="2" customWidth="1"/>
    <col min="2" max="2" width="40.54296875" style="2" customWidth="1"/>
    <col min="3" max="3" width="16.7265625" style="2" customWidth="1"/>
    <col min="4" max="4" width="13.54296875" style="2" customWidth="1"/>
    <col min="5" max="7" width="14.26953125" style="2" customWidth="1"/>
    <col min="8" max="8" width="15.7265625" style="2" customWidth="1"/>
    <col min="9" max="9" width="15.1796875" style="2" customWidth="1"/>
    <col min="10" max="10" width="8.7265625" style="2"/>
    <col min="11" max="11" width="21.81640625" style="2" customWidth="1"/>
    <col min="12" max="245" width="8.7265625" style="2"/>
    <col min="246" max="246" width="6.54296875" style="2" customWidth="1"/>
    <col min="247" max="247" width="31" style="2" customWidth="1"/>
    <col min="248" max="248" width="12.26953125" style="2" customWidth="1"/>
    <col min="249" max="250" width="27.54296875" style="2" customWidth="1"/>
    <col min="251" max="251" width="24.1796875" style="2" customWidth="1"/>
    <col min="252" max="501" width="8.7265625" style="2"/>
    <col min="502" max="502" width="6.54296875" style="2" customWidth="1"/>
    <col min="503" max="503" width="31" style="2" customWidth="1"/>
    <col min="504" max="504" width="12.26953125" style="2" customWidth="1"/>
    <col min="505" max="506" width="27.54296875" style="2" customWidth="1"/>
    <col min="507" max="507" width="24.1796875" style="2" customWidth="1"/>
    <col min="508" max="757" width="8.7265625" style="2"/>
    <col min="758" max="758" width="6.54296875" style="2" customWidth="1"/>
    <col min="759" max="759" width="31" style="2" customWidth="1"/>
    <col min="760" max="760" width="12.26953125" style="2" customWidth="1"/>
    <col min="761" max="762" width="27.54296875" style="2" customWidth="1"/>
    <col min="763" max="763" width="24.1796875" style="2" customWidth="1"/>
    <col min="764" max="1013" width="8.7265625" style="2"/>
    <col min="1014" max="1014" width="6.54296875" style="2" customWidth="1"/>
    <col min="1015" max="1015" width="31" style="2" customWidth="1"/>
    <col min="1016" max="1016" width="12.26953125" style="2" customWidth="1"/>
    <col min="1017" max="1018" width="27.54296875" style="2" customWidth="1"/>
    <col min="1019" max="1019" width="24.1796875" style="2" customWidth="1"/>
    <col min="1020" max="1269" width="8.7265625" style="2"/>
    <col min="1270" max="1270" width="6.54296875" style="2" customWidth="1"/>
    <col min="1271" max="1271" width="31" style="2" customWidth="1"/>
    <col min="1272" max="1272" width="12.26953125" style="2" customWidth="1"/>
    <col min="1273" max="1274" width="27.54296875" style="2" customWidth="1"/>
    <col min="1275" max="1275" width="24.1796875" style="2" customWidth="1"/>
    <col min="1276" max="1525" width="8.7265625" style="2"/>
    <col min="1526" max="1526" width="6.54296875" style="2" customWidth="1"/>
    <col min="1527" max="1527" width="31" style="2" customWidth="1"/>
    <col min="1528" max="1528" width="12.26953125" style="2" customWidth="1"/>
    <col min="1529" max="1530" width="27.54296875" style="2" customWidth="1"/>
    <col min="1531" max="1531" width="24.1796875" style="2" customWidth="1"/>
    <col min="1532" max="1781" width="8.7265625" style="2"/>
    <col min="1782" max="1782" width="6.54296875" style="2" customWidth="1"/>
    <col min="1783" max="1783" width="31" style="2" customWidth="1"/>
    <col min="1784" max="1784" width="12.26953125" style="2" customWidth="1"/>
    <col min="1785" max="1786" width="27.54296875" style="2" customWidth="1"/>
    <col min="1787" max="1787" width="24.1796875" style="2" customWidth="1"/>
    <col min="1788" max="2037" width="8.7265625" style="2"/>
    <col min="2038" max="2038" width="6.54296875" style="2" customWidth="1"/>
    <col min="2039" max="2039" width="31" style="2" customWidth="1"/>
    <col min="2040" max="2040" width="12.26953125" style="2" customWidth="1"/>
    <col min="2041" max="2042" width="27.54296875" style="2" customWidth="1"/>
    <col min="2043" max="2043" width="24.1796875" style="2" customWidth="1"/>
    <col min="2044" max="2293" width="8.7265625" style="2"/>
    <col min="2294" max="2294" width="6.54296875" style="2" customWidth="1"/>
    <col min="2295" max="2295" width="31" style="2" customWidth="1"/>
    <col min="2296" max="2296" width="12.26953125" style="2" customWidth="1"/>
    <col min="2297" max="2298" width="27.54296875" style="2" customWidth="1"/>
    <col min="2299" max="2299" width="24.1796875" style="2" customWidth="1"/>
    <col min="2300" max="2549" width="8.7265625" style="2"/>
    <col min="2550" max="2550" width="6.54296875" style="2" customWidth="1"/>
    <col min="2551" max="2551" width="31" style="2" customWidth="1"/>
    <col min="2552" max="2552" width="12.26953125" style="2" customWidth="1"/>
    <col min="2553" max="2554" width="27.54296875" style="2" customWidth="1"/>
    <col min="2555" max="2555" width="24.1796875" style="2" customWidth="1"/>
    <col min="2556" max="2805" width="8.7265625" style="2"/>
    <col min="2806" max="2806" width="6.54296875" style="2" customWidth="1"/>
    <col min="2807" max="2807" width="31" style="2" customWidth="1"/>
    <col min="2808" max="2808" width="12.26953125" style="2" customWidth="1"/>
    <col min="2809" max="2810" width="27.54296875" style="2" customWidth="1"/>
    <col min="2811" max="2811" width="24.1796875" style="2" customWidth="1"/>
    <col min="2812" max="3061" width="8.7265625" style="2"/>
    <col min="3062" max="3062" width="6.54296875" style="2" customWidth="1"/>
    <col min="3063" max="3063" width="31" style="2" customWidth="1"/>
    <col min="3064" max="3064" width="12.26953125" style="2" customWidth="1"/>
    <col min="3065" max="3066" width="27.54296875" style="2" customWidth="1"/>
    <col min="3067" max="3067" width="24.1796875" style="2" customWidth="1"/>
    <col min="3068" max="3317" width="8.7265625" style="2"/>
    <col min="3318" max="3318" width="6.54296875" style="2" customWidth="1"/>
    <col min="3319" max="3319" width="31" style="2" customWidth="1"/>
    <col min="3320" max="3320" width="12.26953125" style="2" customWidth="1"/>
    <col min="3321" max="3322" width="27.54296875" style="2" customWidth="1"/>
    <col min="3323" max="3323" width="24.1796875" style="2" customWidth="1"/>
    <col min="3324" max="3573" width="8.7265625" style="2"/>
    <col min="3574" max="3574" width="6.54296875" style="2" customWidth="1"/>
    <col min="3575" max="3575" width="31" style="2" customWidth="1"/>
    <col min="3576" max="3576" width="12.26953125" style="2" customWidth="1"/>
    <col min="3577" max="3578" width="27.54296875" style="2" customWidth="1"/>
    <col min="3579" max="3579" width="24.1796875" style="2" customWidth="1"/>
    <col min="3580" max="3829" width="8.7265625" style="2"/>
    <col min="3830" max="3830" width="6.54296875" style="2" customWidth="1"/>
    <col min="3831" max="3831" width="31" style="2" customWidth="1"/>
    <col min="3832" max="3832" width="12.26953125" style="2" customWidth="1"/>
    <col min="3833" max="3834" width="27.54296875" style="2" customWidth="1"/>
    <col min="3835" max="3835" width="24.1796875" style="2" customWidth="1"/>
    <col min="3836" max="4085" width="8.7265625" style="2"/>
    <col min="4086" max="4086" width="6.54296875" style="2" customWidth="1"/>
    <col min="4087" max="4087" width="31" style="2" customWidth="1"/>
    <col min="4088" max="4088" width="12.26953125" style="2" customWidth="1"/>
    <col min="4089" max="4090" width="27.54296875" style="2" customWidth="1"/>
    <col min="4091" max="4091" width="24.1796875" style="2" customWidth="1"/>
    <col min="4092" max="4341" width="8.7265625" style="2"/>
    <col min="4342" max="4342" width="6.54296875" style="2" customWidth="1"/>
    <col min="4343" max="4343" width="31" style="2" customWidth="1"/>
    <col min="4344" max="4344" width="12.26953125" style="2" customWidth="1"/>
    <col min="4345" max="4346" width="27.54296875" style="2" customWidth="1"/>
    <col min="4347" max="4347" width="24.1796875" style="2" customWidth="1"/>
    <col min="4348" max="4597" width="8.7265625" style="2"/>
    <col min="4598" max="4598" width="6.54296875" style="2" customWidth="1"/>
    <col min="4599" max="4599" width="31" style="2" customWidth="1"/>
    <col min="4600" max="4600" width="12.26953125" style="2" customWidth="1"/>
    <col min="4601" max="4602" width="27.54296875" style="2" customWidth="1"/>
    <col min="4603" max="4603" width="24.1796875" style="2" customWidth="1"/>
    <col min="4604" max="4853" width="8.7265625" style="2"/>
    <col min="4854" max="4854" width="6.54296875" style="2" customWidth="1"/>
    <col min="4855" max="4855" width="31" style="2" customWidth="1"/>
    <col min="4856" max="4856" width="12.26953125" style="2" customWidth="1"/>
    <col min="4857" max="4858" width="27.54296875" style="2" customWidth="1"/>
    <col min="4859" max="4859" width="24.1796875" style="2" customWidth="1"/>
    <col min="4860" max="5109" width="8.7265625" style="2"/>
    <col min="5110" max="5110" width="6.54296875" style="2" customWidth="1"/>
    <col min="5111" max="5111" width="31" style="2" customWidth="1"/>
    <col min="5112" max="5112" width="12.26953125" style="2" customWidth="1"/>
    <col min="5113" max="5114" width="27.54296875" style="2" customWidth="1"/>
    <col min="5115" max="5115" width="24.1796875" style="2" customWidth="1"/>
    <col min="5116" max="5365" width="8.7265625" style="2"/>
    <col min="5366" max="5366" width="6.54296875" style="2" customWidth="1"/>
    <col min="5367" max="5367" width="31" style="2" customWidth="1"/>
    <col min="5368" max="5368" width="12.26953125" style="2" customWidth="1"/>
    <col min="5369" max="5370" width="27.54296875" style="2" customWidth="1"/>
    <col min="5371" max="5371" width="24.1796875" style="2" customWidth="1"/>
    <col min="5372" max="5621" width="8.7265625" style="2"/>
    <col min="5622" max="5622" width="6.54296875" style="2" customWidth="1"/>
    <col min="5623" max="5623" width="31" style="2" customWidth="1"/>
    <col min="5624" max="5624" width="12.26953125" style="2" customWidth="1"/>
    <col min="5625" max="5626" width="27.54296875" style="2" customWidth="1"/>
    <col min="5627" max="5627" width="24.1796875" style="2" customWidth="1"/>
    <col min="5628" max="5877" width="8.7265625" style="2"/>
    <col min="5878" max="5878" width="6.54296875" style="2" customWidth="1"/>
    <col min="5879" max="5879" width="31" style="2" customWidth="1"/>
    <col min="5880" max="5880" width="12.26953125" style="2" customWidth="1"/>
    <col min="5881" max="5882" width="27.54296875" style="2" customWidth="1"/>
    <col min="5883" max="5883" width="24.1796875" style="2" customWidth="1"/>
    <col min="5884" max="6133" width="8.7265625" style="2"/>
    <col min="6134" max="6134" width="6.54296875" style="2" customWidth="1"/>
    <col min="6135" max="6135" width="31" style="2" customWidth="1"/>
    <col min="6136" max="6136" width="12.26953125" style="2" customWidth="1"/>
    <col min="6137" max="6138" width="27.54296875" style="2" customWidth="1"/>
    <col min="6139" max="6139" width="24.1796875" style="2" customWidth="1"/>
    <col min="6140" max="6389" width="8.7265625" style="2"/>
    <col min="6390" max="6390" width="6.54296875" style="2" customWidth="1"/>
    <col min="6391" max="6391" width="31" style="2" customWidth="1"/>
    <col min="6392" max="6392" width="12.26953125" style="2" customWidth="1"/>
    <col min="6393" max="6394" width="27.54296875" style="2" customWidth="1"/>
    <col min="6395" max="6395" width="24.1796875" style="2" customWidth="1"/>
    <col min="6396" max="6645" width="8.7265625" style="2"/>
    <col min="6646" max="6646" width="6.54296875" style="2" customWidth="1"/>
    <col min="6647" max="6647" width="31" style="2" customWidth="1"/>
    <col min="6648" max="6648" width="12.26953125" style="2" customWidth="1"/>
    <col min="6649" max="6650" width="27.54296875" style="2" customWidth="1"/>
    <col min="6651" max="6651" width="24.1796875" style="2" customWidth="1"/>
    <col min="6652" max="6901" width="8.7265625" style="2"/>
    <col min="6902" max="6902" width="6.54296875" style="2" customWidth="1"/>
    <col min="6903" max="6903" width="31" style="2" customWidth="1"/>
    <col min="6904" max="6904" width="12.26953125" style="2" customWidth="1"/>
    <col min="6905" max="6906" width="27.54296875" style="2" customWidth="1"/>
    <col min="6907" max="6907" width="24.1796875" style="2" customWidth="1"/>
    <col min="6908" max="7157" width="8.7265625" style="2"/>
    <col min="7158" max="7158" width="6.54296875" style="2" customWidth="1"/>
    <col min="7159" max="7159" width="31" style="2" customWidth="1"/>
    <col min="7160" max="7160" width="12.26953125" style="2" customWidth="1"/>
    <col min="7161" max="7162" width="27.54296875" style="2" customWidth="1"/>
    <col min="7163" max="7163" width="24.1796875" style="2" customWidth="1"/>
    <col min="7164" max="7413" width="8.7265625" style="2"/>
    <col min="7414" max="7414" width="6.54296875" style="2" customWidth="1"/>
    <col min="7415" max="7415" width="31" style="2" customWidth="1"/>
    <col min="7416" max="7416" width="12.26953125" style="2" customWidth="1"/>
    <col min="7417" max="7418" width="27.54296875" style="2" customWidth="1"/>
    <col min="7419" max="7419" width="24.1796875" style="2" customWidth="1"/>
    <col min="7420" max="7669" width="8.7265625" style="2"/>
    <col min="7670" max="7670" width="6.54296875" style="2" customWidth="1"/>
    <col min="7671" max="7671" width="31" style="2" customWidth="1"/>
    <col min="7672" max="7672" width="12.26953125" style="2" customWidth="1"/>
    <col min="7673" max="7674" width="27.54296875" style="2" customWidth="1"/>
    <col min="7675" max="7675" width="24.1796875" style="2" customWidth="1"/>
    <col min="7676" max="7925" width="8.7265625" style="2"/>
    <col min="7926" max="7926" width="6.54296875" style="2" customWidth="1"/>
    <col min="7927" max="7927" width="31" style="2" customWidth="1"/>
    <col min="7928" max="7928" width="12.26953125" style="2" customWidth="1"/>
    <col min="7929" max="7930" width="27.54296875" style="2" customWidth="1"/>
    <col min="7931" max="7931" width="24.1796875" style="2" customWidth="1"/>
    <col min="7932" max="8181" width="8.7265625" style="2"/>
    <col min="8182" max="8182" width="6.54296875" style="2" customWidth="1"/>
    <col min="8183" max="8183" width="31" style="2" customWidth="1"/>
    <col min="8184" max="8184" width="12.26953125" style="2" customWidth="1"/>
    <col min="8185" max="8186" width="27.54296875" style="2" customWidth="1"/>
    <col min="8187" max="8187" width="24.1796875" style="2" customWidth="1"/>
    <col min="8188" max="8437" width="8.7265625" style="2"/>
    <col min="8438" max="8438" width="6.54296875" style="2" customWidth="1"/>
    <col min="8439" max="8439" width="31" style="2" customWidth="1"/>
    <col min="8440" max="8440" width="12.26953125" style="2" customWidth="1"/>
    <col min="8441" max="8442" width="27.54296875" style="2" customWidth="1"/>
    <col min="8443" max="8443" width="24.1796875" style="2" customWidth="1"/>
    <col min="8444" max="8693" width="8.7265625" style="2"/>
    <col min="8694" max="8694" width="6.54296875" style="2" customWidth="1"/>
    <col min="8695" max="8695" width="31" style="2" customWidth="1"/>
    <col min="8696" max="8696" width="12.26953125" style="2" customWidth="1"/>
    <col min="8697" max="8698" width="27.54296875" style="2" customWidth="1"/>
    <col min="8699" max="8699" width="24.1796875" style="2" customWidth="1"/>
    <col min="8700" max="8949" width="8.7265625" style="2"/>
    <col min="8950" max="8950" width="6.54296875" style="2" customWidth="1"/>
    <col min="8951" max="8951" width="31" style="2" customWidth="1"/>
    <col min="8952" max="8952" width="12.26953125" style="2" customWidth="1"/>
    <col min="8953" max="8954" width="27.54296875" style="2" customWidth="1"/>
    <col min="8955" max="8955" width="24.1796875" style="2" customWidth="1"/>
    <col min="8956" max="9205" width="8.7265625" style="2"/>
    <col min="9206" max="9206" width="6.54296875" style="2" customWidth="1"/>
    <col min="9207" max="9207" width="31" style="2" customWidth="1"/>
    <col min="9208" max="9208" width="12.26953125" style="2" customWidth="1"/>
    <col min="9209" max="9210" width="27.54296875" style="2" customWidth="1"/>
    <col min="9211" max="9211" width="24.1796875" style="2" customWidth="1"/>
    <col min="9212" max="9461" width="8.7265625" style="2"/>
    <col min="9462" max="9462" width="6.54296875" style="2" customWidth="1"/>
    <col min="9463" max="9463" width="31" style="2" customWidth="1"/>
    <col min="9464" max="9464" width="12.26953125" style="2" customWidth="1"/>
    <col min="9465" max="9466" width="27.54296875" style="2" customWidth="1"/>
    <col min="9467" max="9467" width="24.1796875" style="2" customWidth="1"/>
    <col min="9468" max="9717" width="8.7265625" style="2"/>
    <col min="9718" max="9718" width="6.54296875" style="2" customWidth="1"/>
    <col min="9719" max="9719" width="31" style="2" customWidth="1"/>
    <col min="9720" max="9720" width="12.26953125" style="2" customWidth="1"/>
    <col min="9721" max="9722" width="27.54296875" style="2" customWidth="1"/>
    <col min="9723" max="9723" width="24.1796875" style="2" customWidth="1"/>
    <col min="9724" max="9973" width="8.7265625" style="2"/>
    <col min="9974" max="9974" width="6.54296875" style="2" customWidth="1"/>
    <col min="9975" max="9975" width="31" style="2" customWidth="1"/>
    <col min="9976" max="9976" width="12.26953125" style="2" customWidth="1"/>
    <col min="9977" max="9978" width="27.54296875" style="2" customWidth="1"/>
    <col min="9979" max="9979" width="24.1796875" style="2" customWidth="1"/>
    <col min="9980" max="10229" width="8.7265625" style="2"/>
    <col min="10230" max="10230" width="6.54296875" style="2" customWidth="1"/>
    <col min="10231" max="10231" width="31" style="2" customWidth="1"/>
    <col min="10232" max="10232" width="12.26953125" style="2" customWidth="1"/>
    <col min="10233" max="10234" width="27.54296875" style="2" customWidth="1"/>
    <col min="10235" max="10235" width="24.1796875" style="2" customWidth="1"/>
    <col min="10236" max="10485" width="8.7265625" style="2"/>
    <col min="10486" max="10486" width="6.54296875" style="2" customWidth="1"/>
    <col min="10487" max="10487" width="31" style="2" customWidth="1"/>
    <col min="10488" max="10488" width="12.26953125" style="2" customWidth="1"/>
    <col min="10489" max="10490" width="27.54296875" style="2" customWidth="1"/>
    <col min="10491" max="10491" width="24.1796875" style="2" customWidth="1"/>
    <col min="10492" max="10741" width="8.7265625" style="2"/>
    <col min="10742" max="10742" width="6.54296875" style="2" customWidth="1"/>
    <col min="10743" max="10743" width="31" style="2" customWidth="1"/>
    <col min="10744" max="10744" width="12.26953125" style="2" customWidth="1"/>
    <col min="10745" max="10746" width="27.54296875" style="2" customWidth="1"/>
    <col min="10747" max="10747" width="24.1796875" style="2" customWidth="1"/>
    <col min="10748" max="10997" width="8.7265625" style="2"/>
    <col min="10998" max="10998" width="6.54296875" style="2" customWidth="1"/>
    <col min="10999" max="10999" width="31" style="2" customWidth="1"/>
    <col min="11000" max="11000" width="12.26953125" style="2" customWidth="1"/>
    <col min="11001" max="11002" width="27.54296875" style="2" customWidth="1"/>
    <col min="11003" max="11003" width="24.1796875" style="2" customWidth="1"/>
    <col min="11004" max="11253" width="8.7265625" style="2"/>
    <col min="11254" max="11254" width="6.54296875" style="2" customWidth="1"/>
    <col min="11255" max="11255" width="31" style="2" customWidth="1"/>
    <col min="11256" max="11256" width="12.26953125" style="2" customWidth="1"/>
    <col min="11257" max="11258" width="27.54296875" style="2" customWidth="1"/>
    <col min="11259" max="11259" width="24.1796875" style="2" customWidth="1"/>
    <col min="11260" max="11509" width="8.7265625" style="2"/>
    <col min="11510" max="11510" width="6.54296875" style="2" customWidth="1"/>
    <col min="11511" max="11511" width="31" style="2" customWidth="1"/>
    <col min="11512" max="11512" width="12.26953125" style="2" customWidth="1"/>
    <col min="11513" max="11514" width="27.54296875" style="2" customWidth="1"/>
    <col min="11515" max="11515" width="24.1796875" style="2" customWidth="1"/>
    <col min="11516" max="11765" width="8.7265625" style="2"/>
    <col min="11766" max="11766" width="6.54296875" style="2" customWidth="1"/>
    <col min="11767" max="11767" width="31" style="2" customWidth="1"/>
    <col min="11768" max="11768" width="12.26953125" style="2" customWidth="1"/>
    <col min="11769" max="11770" width="27.54296875" style="2" customWidth="1"/>
    <col min="11771" max="11771" width="24.1796875" style="2" customWidth="1"/>
    <col min="11772" max="12021" width="8.7265625" style="2"/>
    <col min="12022" max="12022" width="6.54296875" style="2" customWidth="1"/>
    <col min="12023" max="12023" width="31" style="2" customWidth="1"/>
    <col min="12024" max="12024" width="12.26953125" style="2" customWidth="1"/>
    <col min="12025" max="12026" width="27.54296875" style="2" customWidth="1"/>
    <col min="12027" max="12027" width="24.1796875" style="2" customWidth="1"/>
    <col min="12028" max="12277" width="8.7265625" style="2"/>
    <col min="12278" max="12278" width="6.54296875" style="2" customWidth="1"/>
    <col min="12279" max="12279" width="31" style="2" customWidth="1"/>
    <col min="12280" max="12280" width="12.26953125" style="2" customWidth="1"/>
    <col min="12281" max="12282" width="27.54296875" style="2" customWidth="1"/>
    <col min="12283" max="12283" width="24.1796875" style="2" customWidth="1"/>
    <col min="12284" max="12533" width="8.7265625" style="2"/>
    <col min="12534" max="12534" width="6.54296875" style="2" customWidth="1"/>
    <col min="12535" max="12535" width="31" style="2" customWidth="1"/>
    <col min="12536" max="12536" width="12.26953125" style="2" customWidth="1"/>
    <col min="12537" max="12538" width="27.54296875" style="2" customWidth="1"/>
    <col min="12539" max="12539" width="24.1796875" style="2" customWidth="1"/>
    <col min="12540" max="12789" width="8.7265625" style="2"/>
    <col min="12790" max="12790" width="6.54296875" style="2" customWidth="1"/>
    <col min="12791" max="12791" width="31" style="2" customWidth="1"/>
    <col min="12792" max="12792" width="12.26953125" style="2" customWidth="1"/>
    <col min="12793" max="12794" width="27.54296875" style="2" customWidth="1"/>
    <col min="12795" max="12795" width="24.1796875" style="2" customWidth="1"/>
    <col min="12796" max="13045" width="8.7265625" style="2"/>
    <col min="13046" max="13046" width="6.54296875" style="2" customWidth="1"/>
    <col min="13047" max="13047" width="31" style="2" customWidth="1"/>
    <col min="13048" max="13048" width="12.26953125" style="2" customWidth="1"/>
    <col min="13049" max="13050" width="27.54296875" style="2" customWidth="1"/>
    <col min="13051" max="13051" width="24.1796875" style="2" customWidth="1"/>
    <col min="13052" max="13301" width="8.7265625" style="2"/>
    <col min="13302" max="13302" width="6.54296875" style="2" customWidth="1"/>
    <col min="13303" max="13303" width="31" style="2" customWidth="1"/>
    <col min="13304" max="13304" width="12.26953125" style="2" customWidth="1"/>
    <col min="13305" max="13306" width="27.54296875" style="2" customWidth="1"/>
    <col min="13307" max="13307" width="24.1796875" style="2" customWidth="1"/>
    <col min="13308" max="13557" width="8.7265625" style="2"/>
    <col min="13558" max="13558" width="6.54296875" style="2" customWidth="1"/>
    <col min="13559" max="13559" width="31" style="2" customWidth="1"/>
    <col min="13560" max="13560" width="12.26953125" style="2" customWidth="1"/>
    <col min="13561" max="13562" width="27.54296875" style="2" customWidth="1"/>
    <col min="13563" max="13563" width="24.1796875" style="2" customWidth="1"/>
    <col min="13564" max="13813" width="8.7265625" style="2"/>
    <col min="13814" max="13814" width="6.54296875" style="2" customWidth="1"/>
    <col min="13815" max="13815" width="31" style="2" customWidth="1"/>
    <col min="13816" max="13816" width="12.26953125" style="2" customWidth="1"/>
    <col min="13817" max="13818" width="27.54296875" style="2" customWidth="1"/>
    <col min="13819" max="13819" width="24.1796875" style="2" customWidth="1"/>
    <col min="13820" max="14069" width="8.7265625" style="2"/>
    <col min="14070" max="14070" width="6.54296875" style="2" customWidth="1"/>
    <col min="14071" max="14071" width="31" style="2" customWidth="1"/>
    <col min="14072" max="14072" width="12.26953125" style="2" customWidth="1"/>
    <col min="14073" max="14074" width="27.54296875" style="2" customWidth="1"/>
    <col min="14075" max="14075" width="24.1796875" style="2" customWidth="1"/>
    <col min="14076" max="14325" width="8.7265625" style="2"/>
    <col min="14326" max="14326" width="6.54296875" style="2" customWidth="1"/>
    <col min="14327" max="14327" width="31" style="2" customWidth="1"/>
    <col min="14328" max="14328" width="12.26953125" style="2" customWidth="1"/>
    <col min="14329" max="14330" width="27.54296875" style="2" customWidth="1"/>
    <col min="14331" max="14331" width="24.1796875" style="2" customWidth="1"/>
    <col min="14332" max="14581" width="8.7265625" style="2"/>
    <col min="14582" max="14582" width="6.54296875" style="2" customWidth="1"/>
    <col min="14583" max="14583" width="31" style="2" customWidth="1"/>
    <col min="14584" max="14584" width="12.26953125" style="2" customWidth="1"/>
    <col min="14585" max="14586" width="27.54296875" style="2" customWidth="1"/>
    <col min="14587" max="14587" width="24.1796875" style="2" customWidth="1"/>
    <col min="14588" max="14837" width="8.7265625" style="2"/>
    <col min="14838" max="14838" width="6.54296875" style="2" customWidth="1"/>
    <col min="14839" max="14839" width="31" style="2" customWidth="1"/>
    <col min="14840" max="14840" width="12.26953125" style="2" customWidth="1"/>
    <col min="14841" max="14842" width="27.54296875" style="2" customWidth="1"/>
    <col min="14843" max="14843" width="24.1796875" style="2" customWidth="1"/>
    <col min="14844" max="15093" width="8.7265625" style="2"/>
    <col min="15094" max="15094" width="6.54296875" style="2" customWidth="1"/>
    <col min="15095" max="15095" width="31" style="2" customWidth="1"/>
    <col min="15096" max="15096" width="12.26953125" style="2" customWidth="1"/>
    <col min="15097" max="15098" width="27.54296875" style="2" customWidth="1"/>
    <col min="15099" max="15099" width="24.1796875" style="2" customWidth="1"/>
    <col min="15100" max="15349" width="8.7265625" style="2"/>
    <col min="15350" max="15350" width="6.54296875" style="2" customWidth="1"/>
    <col min="15351" max="15351" width="31" style="2" customWidth="1"/>
    <col min="15352" max="15352" width="12.26953125" style="2" customWidth="1"/>
    <col min="15353" max="15354" width="27.54296875" style="2" customWidth="1"/>
    <col min="15355" max="15355" width="24.1796875" style="2" customWidth="1"/>
    <col min="15356" max="15605" width="8.7265625" style="2"/>
    <col min="15606" max="15606" width="6.54296875" style="2" customWidth="1"/>
    <col min="15607" max="15607" width="31" style="2" customWidth="1"/>
    <col min="15608" max="15608" width="12.26953125" style="2" customWidth="1"/>
    <col min="15609" max="15610" width="27.54296875" style="2" customWidth="1"/>
    <col min="15611" max="15611" width="24.1796875" style="2" customWidth="1"/>
    <col min="15612" max="15861" width="8.7265625" style="2"/>
    <col min="15862" max="15862" width="6.54296875" style="2" customWidth="1"/>
    <col min="15863" max="15863" width="31" style="2" customWidth="1"/>
    <col min="15864" max="15864" width="12.26953125" style="2" customWidth="1"/>
    <col min="15865" max="15866" width="27.54296875" style="2" customWidth="1"/>
    <col min="15867" max="15867" width="24.1796875" style="2" customWidth="1"/>
    <col min="15868" max="16117" width="8.7265625" style="2"/>
    <col min="16118" max="16118" width="6.54296875" style="2" customWidth="1"/>
    <col min="16119" max="16119" width="31" style="2" customWidth="1"/>
    <col min="16120" max="16120" width="12.26953125" style="2" customWidth="1"/>
    <col min="16121" max="16122" width="27.54296875" style="2" customWidth="1"/>
    <col min="16123" max="16123" width="24.1796875" style="2" customWidth="1"/>
    <col min="16124" max="16384" width="8.7265625" style="2"/>
  </cols>
  <sheetData>
    <row r="1" spans="1:27" x14ac:dyDescent="0.35">
      <c r="K1" s="11"/>
      <c r="L1" s="11"/>
      <c r="M1" s="11"/>
      <c r="N1" s="11"/>
      <c r="O1" s="11"/>
      <c r="P1" s="11"/>
      <c r="Q1" s="11"/>
      <c r="R1" s="11"/>
      <c r="S1" s="11"/>
      <c r="T1" s="11"/>
      <c r="U1" s="11"/>
      <c r="V1" s="11"/>
      <c r="W1" s="11"/>
      <c r="X1" s="11"/>
      <c r="Y1" s="11"/>
      <c r="Z1" s="11"/>
      <c r="AA1" s="11"/>
    </row>
    <row r="2" spans="1:27" ht="16.5" x14ac:dyDescent="0.35">
      <c r="A2" s="15" t="s">
        <v>126</v>
      </c>
      <c r="B2" s="15"/>
      <c r="C2" s="15"/>
      <c r="D2" s="15"/>
      <c r="E2" s="15"/>
      <c r="F2" s="15"/>
      <c r="G2" s="15"/>
      <c r="H2" s="15"/>
      <c r="I2" s="15"/>
      <c r="K2" s="11"/>
      <c r="L2" s="11"/>
      <c r="M2" s="11"/>
      <c r="N2" s="11"/>
      <c r="O2" s="11"/>
      <c r="P2" s="11"/>
      <c r="Q2" s="11"/>
      <c r="R2" s="11"/>
      <c r="S2" s="11"/>
      <c r="T2" s="11"/>
      <c r="U2" s="11"/>
      <c r="V2" s="11"/>
      <c r="W2" s="11"/>
      <c r="X2" s="11"/>
      <c r="Y2" s="11"/>
      <c r="Z2" s="11"/>
      <c r="AA2" s="11"/>
    </row>
    <row r="3" spans="1:27" x14ac:dyDescent="0.35">
      <c r="K3" s="11"/>
      <c r="L3" s="11"/>
      <c r="M3" s="11"/>
      <c r="N3" s="11"/>
      <c r="O3" s="11"/>
      <c r="P3" s="11"/>
      <c r="Q3" s="11"/>
      <c r="R3" s="11"/>
      <c r="S3" s="11"/>
      <c r="T3" s="11"/>
      <c r="U3" s="11"/>
      <c r="V3" s="11"/>
      <c r="W3" s="11"/>
      <c r="X3" s="11"/>
      <c r="Y3" s="11"/>
      <c r="Z3" s="11"/>
      <c r="AA3" s="11"/>
    </row>
    <row r="4" spans="1:27" ht="62.25" customHeight="1" x14ac:dyDescent="0.35">
      <c r="A4" s="16" t="s">
        <v>17</v>
      </c>
      <c r="B4" s="17" t="s">
        <v>18</v>
      </c>
      <c r="C4" s="17" t="s">
        <v>127</v>
      </c>
      <c r="D4" s="18" t="s">
        <v>128</v>
      </c>
      <c r="E4" s="16"/>
      <c r="F4" s="18" t="s">
        <v>129</v>
      </c>
      <c r="G4" s="16"/>
      <c r="H4" s="17" t="s">
        <v>130</v>
      </c>
      <c r="I4" s="17"/>
      <c r="K4" s="11"/>
      <c r="L4" s="11"/>
      <c r="M4" s="11"/>
      <c r="N4" s="11"/>
      <c r="O4" s="11"/>
      <c r="P4" s="11"/>
      <c r="Q4" s="11"/>
      <c r="R4" s="11"/>
      <c r="S4" s="11"/>
      <c r="T4" s="11"/>
      <c r="U4" s="11"/>
      <c r="V4" s="11"/>
      <c r="W4" s="11"/>
      <c r="X4" s="11"/>
      <c r="Y4" s="11"/>
      <c r="Z4" s="11"/>
      <c r="AA4" s="11"/>
    </row>
    <row r="5" spans="1:27" x14ac:dyDescent="0.35">
      <c r="A5" s="16"/>
      <c r="B5" s="17"/>
      <c r="C5" s="17"/>
      <c r="D5" s="3" t="s">
        <v>131</v>
      </c>
      <c r="E5" s="3" t="s">
        <v>132</v>
      </c>
      <c r="F5" s="3" t="s">
        <v>131</v>
      </c>
      <c r="G5" s="3" t="s">
        <v>132</v>
      </c>
      <c r="H5" s="3" t="s">
        <v>131</v>
      </c>
      <c r="I5" s="3" t="s">
        <v>132</v>
      </c>
      <c r="K5" s="11"/>
      <c r="L5" s="11"/>
      <c r="M5" s="11"/>
      <c r="N5" s="11"/>
      <c r="O5" s="11"/>
      <c r="P5" s="11"/>
      <c r="Q5" s="11"/>
      <c r="R5" s="11"/>
      <c r="S5" s="11"/>
      <c r="T5" s="11"/>
      <c r="U5" s="11"/>
      <c r="V5" s="11"/>
      <c r="W5" s="11"/>
      <c r="X5" s="11"/>
      <c r="Y5" s="11"/>
      <c r="Z5" s="11"/>
      <c r="AA5" s="11"/>
    </row>
    <row r="6" spans="1:27" ht="28" x14ac:dyDescent="0.35">
      <c r="A6" s="4" t="s">
        <v>22</v>
      </c>
      <c r="B6" s="5" t="s">
        <v>133</v>
      </c>
      <c r="C6" s="4"/>
      <c r="D6" s="3"/>
      <c r="E6" s="3"/>
      <c r="F6" s="3"/>
      <c r="G6" s="3"/>
      <c r="H6" s="3"/>
      <c r="I6" s="3"/>
      <c r="K6" s="11"/>
      <c r="L6" s="11"/>
      <c r="M6" s="11"/>
      <c r="N6" s="11"/>
      <c r="O6" s="11"/>
      <c r="P6" s="11"/>
      <c r="Q6" s="11"/>
      <c r="R6" s="11"/>
      <c r="S6" s="11"/>
      <c r="T6" s="11"/>
      <c r="U6" s="11"/>
      <c r="V6" s="11"/>
      <c r="W6" s="11"/>
      <c r="X6" s="11"/>
      <c r="Y6" s="11"/>
      <c r="Z6" s="11"/>
      <c r="AA6" s="11"/>
    </row>
    <row r="7" spans="1:27" ht="28" x14ac:dyDescent="0.35">
      <c r="A7" s="4" t="s">
        <v>24</v>
      </c>
      <c r="B7" s="5" t="s">
        <v>134</v>
      </c>
      <c r="C7" s="4"/>
      <c r="D7" s="3"/>
      <c r="E7" s="3"/>
      <c r="F7" s="3"/>
      <c r="G7" s="3"/>
      <c r="H7" s="3"/>
      <c r="I7" s="3"/>
      <c r="K7" s="11"/>
      <c r="L7" s="11"/>
      <c r="M7" s="11"/>
      <c r="N7" s="11"/>
      <c r="O7" s="11"/>
      <c r="P7" s="11"/>
      <c r="Q7" s="11"/>
      <c r="R7" s="11"/>
      <c r="S7" s="11"/>
      <c r="T7" s="11"/>
      <c r="U7" s="11"/>
      <c r="V7" s="11"/>
      <c r="W7" s="11"/>
      <c r="X7" s="11"/>
      <c r="Y7" s="11"/>
      <c r="Z7" s="11"/>
      <c r="AA7" s="11"/>
    </row>
    <row r="8" spans="1:27" ht="168" x14ac:dyDescent="0.35">
      <c r="A8" s="4"/>
      <c r="B8" s="5" t="s">
        <v>135</v>
      </c>
      <c r="C8" s="4" t="s">
        <v>104</v>
      </c>
      <c r="D8" s="3"/>
      <c r="E8" s="3"/>
      <c r="F8" s="3"/>
      <c r="G8" s="3"/>
      <c r="H8" s="3"/>
      <c r="I8" s="3"/>
      <c r="K8" s="11"/>
      <c r="L8" s="11"/>
      <c r="M8" s="11"/>
      <c r="N8" s="11"/>
      <c r="O8" s="11"/>
      <c r="P8" s="11"/>
      <c r="Q8" s="11"/>
      <c r="R8" s="11"/>
      <c r="S8" s="11"/>
      <c r="T8" s="11"/>
      <c r="U8" s="11"/>
      <c r="V8" s="11"/>
      <c r="W8" s="11"/>
      <c r="X8" s="11"/>
      <c r="Y8" s="11"/>
      <c r="Z8" s="11"/>
      <c r="AA8" s="11"/>
    </row>
    <row r="9" spans="1:27" ht="182" x14ac:dyDescent="0.35">
      <c r="A9" s="4"/>
      <c r="B9" s="5" t="s">
        <v>136</v>
      </c>
      <c r="C9" s="4" t="s">
        <v>105</v>
      </c>
      <c r="D9" s="3"/>
      <c r="E9" s="3"/>
      <c r="F9" s="3"/>
      <c r="G9" s="3"/>
      <c r="H9" s="3"/>
      <c r="I9" s="3"/>
      <c r="K9" s="11"/>
      <c r="L9" s="11"/>
      <c r="M9" s="11"/>
      <c r="N9" s="11"/>
      <c r="O9" s="11"/>
      <c r="P9" s="11"/>
      <c r="Q9" s="11"/>
      <c r="R9" s="11"/>
      <c r="S9" s="11"/>
      <c r="T9" s="11"/>
      <c r="U9" s="11"/>
      <c r="V9" s="11"/>
      <c r="W9" s="11"/>
      <c r="X9" s="11"/>
      <c r="Y9" s="11"/>
      <c r="Z9" s="11"/>
      <c r="AA9" s="11"/>
    </row>
    <row r="10" spans="1:27" x14ac:dyDescent="0.35">
      <c r="A10" s="4" t="s">
        <v>27</v>
      </c>
      <c r="B10" s="5" t="s">
        <v>137</v>
      </c>
      <c r="C10" s="4"/>
      <c r="D10" s="3"/>
      <c r="E10" s="3"/>
      <c r="F10" s="3"/>
      <c r="G10" s="3"/>
      <c r="H10" s="3"/>
      <c r="I10" s="3"/>
      <c r="K10" s="11"/>
      <c r="L10" s="11"/>
      <c r="M10" s="11"/>
      <c r="N10" s="11"/>
      <c r="O10" s="11"/>
      <c r="P10" s="11"/>
      <c r="Q10" s="11"/>
      <c r="R10" s="11"/>
      <c r="S10" s="11"/>
      <c r="T10" s="11"/>
      <c r="U10" s="11"/>
      <c r="V10" s="11"/>
      <c r="W10" s="11"/>
      <c r="X10" s="11"/>
      <c r="Y10" s="11"/>
      <c r="Z10" s="11"/>
      <c r="AA10" s="11"/>
    </row>
    <row r="11" spans="1:27" x14ac:dyDescent="0.35">
      <c r="A11" s="4"/>
      <c r="B11" s="5" t="s">
        <v>138</v>
      </c>
      <c r="C11" s="4"/>
      <c r="D11" s="3"/>
      <c r="E11" s="3"/>
      <c r="F11" s="3"/>
      <c r="G11" s="3"/>
      <c r="H11" s="3"/>
      <c r="I11" s="3"/>
      <c r="K11" s="11"/>
      <c r="L11" s="11"/>
      <c r="M11" s="11"/>
      <c r="N11" s="11"/>
      <c r="O11" s="11"/>
      <c r="P11" s="11"/>
      <c r="Q11" s="11"/>
      <c r="R11" s="11"/>
      <c r="S11" s="11"/>
      <c r="T11" s="11"/>
      <c r="U11" s="11"/>
      <c r="V11" s="11"/>
      <c r="W11" s="11"/>
      <c r="X11" s="11"/>
      <c r="Y11" s="11"/>
      <c r="Z11" s="11"/>
      <c r="AA11" s="11"/>
    </row>
    <row r="12" spans="1:27" x14ac:dyDescent="0.35">
      <c r="A12" s="4"/>
      <c r="B12" s="5" t="s">
        <v>139</v>
      </c>
      <c r="C12" s="4" t="s">
        <v>104</v>
      </c>
      <c r="D12" s="6">
        <v>85093</v>
      </c>
      <c r="E12" s="7">
        <v>88329</v>
      </c>
      <c r="F12" s="7">
        <v>78816</v>
      </c>
      <c r="G12" s="7">
        <v>80695</v>
      </c>
      <c r="H12" s="6">
        <f>[1]Прил_2!G53</f>
        <v>136534.50544182656</v>
      </c>
      <c r="I12" s="6">
        <f>[1]Прил_2!G54</f>
        <v>136128.10768035683</v>
      </c>
      <c r="K12" s="11"/>
      <c r="L12" s="11"/>
      <c r="M12" s="11"/>
      <c r="N12" s="11"/>
      <c r="O12" s="11"/>
      <c r="P12" s="11"/>
      <c r="Q12" s="11"/>
      <c r="R12" s="11"/>
      <c r="S12" s="11"/>
      <c r="T12" s="11"/>
      <c r="U12" s="11"/>
      <c r="V12" s="11"/>
      <c r="W12" s="11"/>
      <c r="X12" s="11"/>
      <c r="Y12" s="11"/>
      <c r="Z12" s="11"/>
      <c r="AA12" s="11"/>
    </row>
    <row r="13" spans="1:27" ht="28" x14ac:dyDescent="0.35">
      <c r="A13" s="4"/>
      <c r="B13" s="5" t="s">
        <v>140</v>
      </c>
      <c r="C13" s="4" t="s">
        <v>105</v>
      </c>
      <c r="D13" s="6">
        <v>49.85</v>
      </c>
      <c r="E13" s="7">
        <v>50.24</v>
      </c>
      <c r="F13" s="7">
        <v>57.52</v>
      </c>
      <c r="G13" s="7">
        <v>57.54</v>
      </c>
      <c r="H13" s="6">
        <f>[1]Прил_2!H53</f>
        <v>115.56729575177816</v>
      </c>
      <c r="I13" s="6">
        <f>[1]Прил_2!H54</f>
        <v>116.30777147871953</v>
      </c>
      <c r="K13" s="11"/>
      <c r="L13" s="11"/>
      <c r="M13" s="11"/>
      <c r="N13" s="11"/>
      <c r="O13" s="11"/>
      <c r="P13" s="11"/>
      <c r="Q13" s="11"/>
      <c r="R13" s="11"/>
      <c r="S13" s="11"/>
      <c r="T13" s="11"/>
      <c r="U13" s="11"/>
      <c r="V13" s="11"/>
      <c r="W13" s="11"/>
      <c r="X13" s="11"/>
      <c r="Y13" s="11"/>
      <c r="Z13" s="11"/>
      <c r="AA13" s="11"/>
    </row>
    <row r="14" spans="1:27" x14ac:dyDescent="0.35">
      <c r="A14" s="4"/>
      <c r="B14" s="5" t="s">
        <v>141</v>
      </c>
      <c r="C14" s="4" t="s">
        <v>105</v>
      </c>
      <c r="D14" s="6">
        <v>204.9</v>
      </c>
      <c r="E14" s="7">
        <v>211.2</v>
      </c>
      <c r="F14" s="7">
        <v>201.12</v>
      </c>
      <c r="G14" s="7">
        <v>204.57</v>
      </c>
      <c r="H14" s="6">
        <f>[1]Прил_2!I53</f>
        <v>364.33954982130712</v>
      </c>
      <c r="I14" s="6">
        <f>[1]Прил_2!I54</f>
        <v>364.33954982130712</v>
      </c>
      <c r="K14" s="11"/>
      <c r="L14" s="11"/>
      <c r="M14" s="11"/>
      <c r="N14" s="11"/>
      <c r="O14" s="11"/>
      <c r="P14" s="11"/>
      <c r="Q14" s="11"/>
      <c r="R14" s="11"/>
      <c r="S14" s="11"/>
      <c r="T14" s="11"/>
      <c r="U14" s="11"/>
      <c r="V14" s="11"/>
      <c r="W14" s="11"/>
      <c r="X14" s="11"/>
      <c r="Y14" s="11"/>
      <c r="Z14" s="11"/>
      <c r="AA14" s="11"/>
    </row>
    <row r="15" spans="1:27" x14ac:dyDescent="0.35">
      <c r="A15" s="4" t="s">
        <v>33</v>
      </c>
      <c r="B15" s="5" t="s">
        <v>142</v>
      </c>
      <c r="C15" s="4" t="s">
        <v>105</v>
      </c>
      <c r="D15" s="3"/>
      <c r="E15" s="3"/>
      <c r="F15" s="3"/>
      <c r="G15" s="3"/>
      <c r="H15" s="3"/>
      <c r="I15" s="3"/>
      <c r="K15" s="11"/>
      <c r="L15" s="11"/>
      <c r="M15" s="11"/>
      <c r="N15" s="11"/>
      <c r="O15" s="11"/>
      <c r="P15" s="11"/>
      <c r="Q15" s="11"/>
      <c r="R15" s="11"/>
      <c r="S15" s="11"/>
      <c r="T15" s="11"/>
      <c r="U15" s="11"/>
      <c r="V15" s="11"/>
      <c r="W15" s="11"/>
      <c r="X15" s="11"/>
      <c r="Y15" s="11"/>
      <c r="Z15" s="11"/>
      <c r="AA15" s="11"/>
    </row>
    <row r="16" spans="1:27" x14ac:dyDescent="0.35">
      <c r="A16" s="4" t="s">
        <v>38</v>
      </c>
      <c r="B16" s="5" t="s">
        <v>143</v>
      </c>
      <c r="C16" s="4"/>
      <c r="D16" s="3"/>
      <c r="E16" s="3"/>
      <c r="F16" s="3"/>
      <c r="G16" s="3"/>
      <c r="H16" s="3"/>
      <c r="I16" s="3"/>
      <c r="K16" s="11"/>
      <c r="L16" s="11"/>
      <c r="M16" s="11"/>
      <c r="N16" s="11"/>
      <c r="O16" s="11"/>
      <c r="P16" s="11"/>
      <c r="Q16" s="11"/>
      <c r="R16" s="11"/>
      <c r="S16" s="11"/>
      <c r="T16" s="11"/>
      <c r="U16" s="11"/>
      <c r="V16" s="11"/>
      <c r="W16" s="11"/>
      <c r="X16" s="11"/>
      <c r="Y16" s="11"/>
      <c r="Z16" s="11"/>
      <c r="AA16" s="11"/>
    </row>
    <row r="17" spans="1:27" ht="42" x14ac:dyDescent="0.35">
      <c r="A17" s="4" t="s">
        <v>40</v>
      </c>
      <c r="B17" s="5" t="s">
        <v>144</v>
      </c>
      <c r="C17" s="4" t="s">
        <v>105</v>
      </c>
      <c r="D17" s="3"/>
      <c r="E17" s="3"/>
      <c r="F17" s="3"/>
      <c r="G17" s="3"/>
      <c r="H17" s="3"/>
      <c r="I17" s="3"/>
      <c r="K17" s="11"/>
      <c r="L17" s="11"/>
      <c r="M17" s="11"/>
      <c r="N17" s="11"/>
      <c r="O17" s="11"/>
      <c r="P17" s="11"/>
      <c r="Q17" s="11"/>
      <c r="R17" s="11"/>
      <c r="S17" s="11"/>
      <c r="T17" s="11"/>
      <c r="U17" s="11"/>
      <c r="V17" s="11"/>
      <c r="W17" s="11"/>
      <c r="X17" s="11"/>
      <c r="Y17" s="11"/>
      <c r="Z17" s="11"/>
      <c r="AA17" s="11"/>
    </row>
    <row r="18" spans="1:27" ht="56" x14ac:dyDescent="0.35">
      <c r="A18" s="4" t="s">
        <v>43</v>
      </c>
      <c r="B18" s="5" t="s">
        <v>145</v>
      </c>
      <c r="C18" s="4" t="s">
        <v>105</v>
      </c>
      <c r="D18" s="3"/>
      <c r="E18" s="3"/>
      <c r="F18" s="3"/>
      <c r="G18" s="3"/>
      <c r="H18" s="3"/>
      <c r="I18" s="3"/>
      <c r="K18" s="11"/>
      <c r="L18" s="11"/>
      <c r="M18" s="11"/>
      <c r="N18" s="11"/>
      <c r="O18" s="11"/>
      <c r="P18" s="11"/>
      <c r="Q18" s="11"/>
      <c r="R18" s="11"/>
      <c r="S18" s="11"/>
      <c r="T18" s="11"/>
      <c r="U18" s="11"/>
      <c r="V18" s="11"/>
      <c r="W18" s="11"/>
      <c r="X18" s="11"/>
      <c r="Y18" s="11"/>
      <c r="Z18" s="11"/>
      <c r="AA18" s="11"/>
    </row>
    <row r="19" spans="1:27" ht="28" x14ac:dyDescent="0.35">
      <c r="A19" s="4" t="s">
        <v>45</v>
      </c>
      <c r="B19" s="5" t="s">
        <v>146</v>
      </c>
      <c r="C19" s="4" t="s">
        <v>147</v>
      </c>
      <c r="D19" s="3"/>
      <c r="E19" s="3"/>
      <c r="F19" s="3"/>
      <c r="G19" s="3"/>
      <c r="H19" s="3"/>
      <c r="I19" s="3"/>
      <c r="K19" s="11"/>
      <c r="L19" s="11"/>
      <c r="M19" s="11"/>
      <c r="N19" s="11"/>
      <c r="O19" s="11"/>
      <c r="P19" s="11"/>
      <c r="Q19" s="11"/>
      <c r="R19" s="11"/>
      <c r="S19" s="11"/>
      <c r="T19" s="11"/>
      <c r="U19" s="11"/>
      <c r="V19" s="11"/>
      <c r="W19" s="11"/>
      <c r="X19" s="11"/>
      <c r="Y19" s="11"/>
      <c r="Z19" s="11"/>
      <c r="AA19" s="11"/>
    </row>
    <row r="20" spans="1:27" x14ac:dyDescent="0.35">
      <c r="A20" s="4"/>
      <c r="B20" s="5" t="s">
        <v>148</v>
      </c>
      <c r="C20" s="4" t="s">
        <v>147</v>
      </c>
      <c r="D20" s="3"/>
      <c r="E20" s="3"/>
      <c r="F20" s="3"/>
      <c r="G20" s="3"/>
      <c r="H20" s="3"/>
      <c r="I20" s="3"/>
      <c r="K20" s="11"/>
      <c r="L20" s="11"/>
      <c r="M20" s="11"/>
      <c r="N20" s="11"/>
      <c r="O20" s="11"/>
      <c r="P20" s="11"/>
      <c r="Q20" s="11"/>
      <c r="R20" s="11"/>
      <c r="S20" s="11"/>
      <c r="T20" s="11"/>
      <c r="U20" s="11"/>
      <c r="V20" s="11"/>
      <c r="W20" s="11"/>
      <c r="X20" s="11"/>
      <c r="Y20" s="11"/>
      <c r="Z20" s="11"/>
      <c r="AA20" s="11"/>
    </row>
    <row r="21" spans="1:27" x14ac:dyDescent="0.35">
      <c r="A21" s="4"/>
      <c r="B21" s="5" t="s">
        <v>149</v>
      </c>
      <c r="C21" s="4" t="s">
        <v>147</v>
      </c>
      <c r="D21" s="3"/>
      <c r="E21" s="3"/>
      <c r="F21" s="3"/>
      <c r="G21" s="3"/>
      <c r="H21" s="3"/>
      <c r="I21" s="3"/>
      <c r="K21" s="11"/>
      <c r="L21" s="11"/>
      <c r="M21" s="11"/>
      <c r="N21" s="11"/>
      <c r="O21" s="11"/>
      <c r="P21" s="11"/>
      <c r="Q21" s="11"/>
      <c r="R21" s="11"/>
      <c r="S21" s="11"/>
      <c r="T21" s="11"/>
      <c r="U21" s="11"/>
      <c r="V21" s="11"/>
      <c r="W21" s="11"/>
      <c r="X21" s="11"/>
      <c r="Y21" s="11"/>
      <c r="Z21" s="11"/>
      <c r="AA21" s="11"/>
    </row>
    <row r="22" spans="1:27" x14ac:dyDescent="0.35">
      <c r="A22" s="4"/>
      <c r="B22" s="5" t="s">
        <v>150</v>
      </c>
      <c r="C22" s="4" t="s">
        <v>147</v>
      </c>
      <c r="D22" s="3"/>
      <c r="E22" s="3"/>
      <c r="F22" s="3"/>
      <c r="G22" s="3"/>
      <c r="H22" s="3"/>
      <c r="I22" s="3"/>
      <c r="K22" s="11"/>
      <c r="L22" s="11"/>
      <c r="M22" s="11"/>
      <c r="N22" s="11"/>
      <c r="O22" s="11"/>
      <c r="P22" s="11"/>
      <c r="Q22" s="11"/>
      <c r="R22" s="11"/>
      <c r="S22" s="11"/>
      <c r="T22" s="11"/>
      <c r="U22" s="11"/>
      <c r="V22" s="11"/>
      <c r="W22" s="11"/>
      <c r="X22" s="11"/>
      <c r="Y22" s="11"/>
      <c r="Z22" s="11"/>
      <c r="AA22" s="11"/>
    </row>
    <row r="23" spans="1:27" x14ac:dyDescent="0.35">
      <c r="A23" s="4" t="s">
        <v>54</v>
      </c>
      <c r="B23" s="5" t="s">
        <v>151</v>
      </c>
      <c r="C23" s="4" t="s">
        <v>147</v>
      </c>
      <c r="D23" s="3"/>
      <c r="E23" s="3"/>
      <c r="F23" s="3"/>
      <c r="G23" s="3"/>
      <c r="H23" s="3"/>
      <c r="I23" s="3"/>
      <c r="K23" s="11"/>
      <c r="L23" s="11"/>
      <c r="M23" s="11"/>
      <c r="N23" s="11"/>
      <c r="O23" s="11"/>
      <c r="P23" s="11"/>
      <c r="Q23" s="11"/>
      <c r="R23" s="11"/>
      <c r="S23" s="11"/>
      <c r="T23" s="11"/>
      <c r="U23" s="11"/>
      <c r="V23" s="11"/>
      <c r="W23" s="11"/>
      <c r="X23" s="11"/>
      <c r="Y23" s="11"/>
      <c r="Z23" s="11"/>
      <c r="AA23" s="11"/>
    </row>
    <row r="24" spans="1:27" x14ac:dyDescent="0.35">
      <c r="A24" s="4" t="s">
        <v>56</v>
      </c>
      <c r="B24" s="5" t="s">
        <v>152</v>
      </c>
      <c r="C24" s="4" t="s">
        <v>153</v>
      </c>
      <c r="D24" s="3"/>
      <c r="E24" s="3"/>
      <c r="F24" s="3"/>
      <c r="G24" s="3"/>
      <c r="H24" s="3"/>
      <c r="I24" s="3"/>
      <c r="K24" s="11"/>
      <c r="L24" s="11"/>
      <c r="M24" s="11"/>
      <c r="N24" s="11"/>
      <c r="O24" s="11"/>
      <c r="P24" s="11"/>
      <c r="Q24" s="11"/>
      <c r="R24" s="11"/>
      <c r="S24" s="11"/>
      <c r="T24" s="11"/>
      <c r="U24" s="11"/>
      <c r="V24" s="11"/>
      <c r="W24" s="11"/>
      <c r="X24" s="11"/>
      <c r="Y24" s="11"/>
      <c r="Z24" s="11"/>
      <c r="AA24" s="11"/>
    </row>
    <row r="25" spans="1:27" x14ac:dyDescent="0.35">
      <c r="A25" s="4"/>
      <c r="B25" s="5" t="s">
        <v>154</v>
      </c>
      <c r="C25" s="4" t="s">
        <v>153</v>
      </c>
      <c r="D25" s="3"/>
      <c r="E25" s="3"/>
      <c r="F25" s="3"/>
      <c r="G25" s="3"/>
      <c r="H25" s="3"/>
      <c r="I25" s="3"/>
      <c r="K25" s="11"/>
      <c r="L25" s="11"/>
      <c r="M25" s="11"/>
      <c r="N25" s="11"/>
      <c r="O25" s="11"/>
      <c r="P25" s="11"/>
      <c r="Q25" s="11"/>
      <c r="R25" s="11"/>
      <c r="S25" s="11"/>
      <c r="T25" s="11"/>
      <c r="U25" s="11"/>
      <c r="V25" s="11"/>
      <c r="W25" s="11"/>
      <c r="X25" s="11"/>
      <c r="Y25" s="11"/>
      <c r="Z25" s="11"/>
      <c r="AA25" s="11"/>
    </row>
    <row r="26" spans="1:27" x14ac:dyDescent="0.35">
      <c r="A26" s="4" t="s">
        <v>61</v>
      </c>
      <c r="B26" s="5" t="s">
        <v>155</v>
      </c>
      <c r="C26" s="4" t="s">
        <v>104</v>
      </c>
      <c r="D26" s="3"/>
      <c r="E26" s="3"/>
      <c r="F26" s="3"/>
      <c r="G26" s="3"/>
      <c r="H26" s="3"/>
      <c r="I26" s="3"/>
      <c r="K26" s="11"/>
      <c r="L26" s="11"/>
      <c r="M26" s="11"/>
      <c r="N26" s="11"/>
      <c r="O26" s="11"/>
      <c r="P26" s="11"/>
      <c r="Q26" s="11"/>
      <c r="R26" s="11"/>
      <c r="S26" s="11"/>
      <c r="T26" s="11"/>
      <c r="U26" s="11"/>
      <c r="V26" s="11"/>
      <c r="W26" s="11"/>
      <c r="X26" s="11"/>
      <c r="Y26" s="11"/>
      <c r="Z26" s="11"/>
      <c r="AA26" s="11"/>
    </row>
    <row r="27" spans="1:27" ht="28" x14ac:dyDescent="0.35">
      <c r="A27" s="4" t="s">
        <v>62</v>
      </c>
      <c r="B27" s="5" t="s">
        <v>156</v>
      </c>
      <c r="C27" s="4" t="s">
        <v>157</v>
      </c>
      <c r="D27" s="3"/>
      <c r="E27" s="3"/>
      <c r="F27" s="3"/>
      <c r="G27" s="3"/>
      <c r="H27" s="3"/>
      <c r="I27" s="3"/>
      <c r="K27" s="11"/>
      <c r="L27" s="11"/>
      <c r="M27" s="11"/>
      <c r="N27" s="11"/>
      <c r="O27" s="11"/>
      <c r="P27" s="11"/>
      <c r="Q27" s="11"/>
      <c r="R27" s="11"/>
      <c r="S27" s="11"/>
      <c r="T27" s="11"/>
      <c r="U27" s="11"/>
      <c r="V27" s="11"/>
      <c r="W27" s="11"/>
      <c r="X27" s="11"/>
      <c r="Y27" s="11"/>
      <c r="Z27" s="11"/>
      <c r="AA27" s="11"/>
    </row>
    <row r="28" spans="1:27" ht="28" x14ac:dyDescent="0.35">
      <c r="A28" s="4" t="s">
        <v>158</v>
      </c>
      <c r="B28" s="5" t="s">
        <v>159</v>
      </c>
      <c r="C28" s="4" t="s">
        <v>157</v>
      </c>
      <c r="D28" s="3"/>
      <c r="E28" s="3"/>
      <c r="F28" s="3"/>
      <c r="G28" s="3"/>
      <c r="H28" s="3"/>
      <c r="I28" s="3"/>
      <c r="K28" s="11"/>
      <c r="L28" s="11"/>
      <c r="M28" s="11"/>
      <c r="N28" s="11"/>
      <c r="O28" s="11"/>
      <c r="P28" s="11"/>
      <c r="Q28" s="11"/>
      <c r="R28" s="11"/>
      <c r="S28" s="11"/>
      <c r="T28" s="11"/>
      <c r="U28" s="11"/>
      <c r="V28" s="11"/>
      <c r="W28" s="11"/>
      <c r="X28" s="11"/>
      <c r="Y28" s="11"/>
      <c r="Z28" s="11"/>
      <c r="AA28" s="11"/>
    </row>
    <row r="29" spans="1:27" x14ac:dyDescent="0.35">
      <c r="A29" s="4" t="s">
        <v>160</v>
      </c>
      <c r="B29" s="5" t="s">
        <v>161</v>
      </c>
      <c r="C29" s="4" t="s">
        <v>157</v>
      </c>
      <c r="D29" s="3"/>
      <c r="E29" s="3"/>
      <c r="F29" s="3"/>
      <c r="G29" s="3"/>
      <c r="H29" s="3"/>
      <c r="I29" s="3"/>
      <c r="K29" s="11"/>
      <c r="L29" s="11"/>
      <c r="M29" s="11"/>
      <c r="N29" s="11"/>
      <c r="O29" s="11"/>
      <c r="P29" s="11"/>
      <c r="Q29" s="11"/>
      <c r="R29" s="11"/>
      <c r="S29" s="11"/>
      <c r="T29" s="11"/>
      <c r="U29" s="11"/>
      <c r="V29" s="11"/>
      <c r="W29" s="11"/>
      <c r="X29" s="11"/>
      <c r="Y29" s="11"/>
      <c r="Z29" s="11"/>
      <c r="AA29" s="11"/>
    </row>
    <row r="30" spans="1:27" ht="16" x14ac:dyDescent="0.35">
      <c r="A30" s="4"/>
      <c r="B30" s="5" t="s">
        <v>162</v>
      </c>
      <c r="C30" s="4" t="s">
        <v>157</v>
      </c>
      <c r="D30" s="3"/>
      <c r="E30" s="3"/>
      <c r="F30" s="3"/>
      <c r="G30" s="3"/>
      <c r="H30" s="3"/>
      <c r="I30" s="3"/>
      <c r="K30" s="11"/>
      <c r="L30" s="11"/>
      <c r="M30" s="11"/>
      <c r="N30" s="11"/>
      <c r="O30" s="11"/>
      <c r="P30" s="11"/>
      <c r="Q30" s="11"/>
      <c r="R30" s="11"/>
      <c r="S30" s="11"/>
      <c r="T30" s="11"/>
      <c r="U30" s="11"/>
      <c r="V30" s="11"/>
      <c r="W30" s="11"/>
      <c r="X30" s="11"/>
      <c r="Y30" s="11"/>
      <c r="Z30" s="11"/>
      <c r="AA30" s="11"/>
    </row>
    <row r="31" spans="1:27" ht="16" x14ac:dyDescent="0.35">
      <c r="A31" s="4"/>
      <c r="B31" s="5" t="s">
        <v>163</v>
      </c>
      <c r="C31" s="4" t="s">
        <v>157</v>
      </c>
      <c r="D31" s="3"/>
      <c r="E31" s="3"/>
      <c r="F31" s="3"/>
      <c r="G31" s="3"/>
      <c r="H31" s="3"/>
      <c r="I31" s="3"/>
      <c r="K31" s="11"/>
      <c r="L31" s="11"/>
      <c r="M31" s="11"/>
      <c r="N31" s="11"/>
      <c r="O31" s="11"/>
      <c r="P31" s="11"/>
      <c r="Q31" s="11"/>
      <c r="R31" s="11"/>
      <c r="S31" s="11"/>
      <c r="T31" s="11"/>
      <c r="U31" s="11"/>
      <c r="V31" s="11"/>
      <c r="W31" s="11"/>
      <c r="X31" s="11"/>
      <c r="Y31" s="11"/>
      <c r="Z31" s="11"/>
      <c r="AA31" s="11"/>
    </row>
    <row r="32" spans="1:27" ht="16" x14ac:dyDescent="0.35">
      <c r="A32" s="4"/>
      <c r="B32" s="5" t="s">
        <v>164</v>
      </c>
      <c r="C32" s="4" t="s">
        <v>157</v>
      </c>
      <c r="D32" s="3"/>
      <c r="E32" s="3"/>
      <c r="F32" s="3"/>
      <c r="G32" s="3"/>
      <c r="H32" s="3"/>
      <c r="I32" s="3"/>
      <c r="K32" s="11"/>
      <c r="L32" s="11"/>
      <c r="M32" s="11"/>
      <c r="N32" s="11"/>
      <c r="O32" s="11"/>
      <c r="P32" s="11"/>
      <c r="Q32" s="11"/>
      <c r="R32" s="11"/>
      <c r="S32" s="11"/>
      <c r="T32" s="11"/>
      <c r="U32" s="11"/>
      <c r="V32" s="11"/>
      <c r="W32" s="11"/>
      <c r="X32" s="11"/>
      <c r="Y32" s="11"/>
      <c r="Z32" s="11"/>
      <c r="AA32" s="11"/>
    </row>
    <row r="33" spans="1:27" ht="16" x14ac:dyDescent="0.35">
      <c r="A33" s="4"/>
      <c r="B33" s="5" t="s">
        <v>165</v>
      </c>
      <c r="C33" s="4" t="s">
        <v>157</v>
      </c>
      <c r="D33" s="3"/>
      <c r="E33" s="3"/>
      <c r="F33" s="3"/>
      <c r="G33" s="3"/>
      <c r="H33" s="3"/>
      <c r="I33" s="3"/>
      <c r="K33" s="11"/>
      <c r="L33" s="11"/>
      <c r="M33" s="11"/>
      <c r="N33" s="11"/>
      <c r="O33" s="11"/>
      <c r="P33" s="11"/>
      <c r="Q33" s="11"/>
      <c r="R33" s="11"/>
      <c r="S33" s="11"/>
      <c r="T33" s="11"/>
      <c r="U33" s="11"/>
      <c r="V33" s="11"/>
      <c r="W33" s="11"/>
      <c r="X33" s="11"/>
      <c r="Y33" s="11"/>
      <c r="Z33" s="11"/>
      <c r="AA33" s="11"/>
    </row>
    <row r="34" spans="1:27" x14ac:dyDescent="0.35">
      <c r="A34" s="4" t="s">
        <v>166</v>
      </c>
      <c r="B34" s="5" t="s">
        <v>167</v>
      </c>
      <c r="C34" s="4" t="s">
        <v>157</v>
      </c>
      <c r="D34" s="3"/>
      <c r="E34" s="3"/>
      <c r="F34" s="3"/>
      <c r="G34" s="3"/>
      <c r="H34" s="3"/>
      <c r="I34" s="3"/>
      <c r="K34" s="11"/>
      <c r="L34" s="11"/>
      <c r="M34" s="11"/>
      <c r="N34" s="11"/>
      <c r="O34" s="11"/>
      <c r="P34" s="11"/>
      <c r="Q34" s="11"/>
      <c r="R34" s="11"/>
      <c r="S34" s="11"/>
      <c r="T34" s="11"/>
      <c r="U34" s="11"/>
      <c r="V34" s="11"/>
      <c r="W34" s="11"/>
      <c r="X34" s="11"/>
      <c r="Y34" s="11"/>
      <c r="Z34" s="11"/>
      <c r="AA34" s="11"/>
    </row>
    <row r="35" spans="1:27" x14ac:dyDescent="0.35">
      <c r="A35" s="4" t="s">
        <v>64</v>
      </c>
      <c r="B35" s="5" t="s">
        <v>168</v>
      </c>
      <c r="C35" s="4"/>
      <c r="D35" s="3"/>
      <c r="E35" s="3"/>
      <c r="F35" s="3"/>
      <c r="G35" s="3"/>
      <c r="H35" s="3"/>
      <c r="I35" s="3"/>
      <c r="K35" s="11"/>
      <c r="L35" s="11"/>
      <c r="M35" s="11"/>
      <c r="N35" s="11"/>
      <c r="O35" s="11"/>
      <c r="P35" s="11"/>
      <c r="Q35" s="11"/>
      <c r="R35" s="11"/>
      <c r="S35" s="11"/>
      <c r="T35" s="11"/>
      <c r="U35" s="11"/>
      <c r="V35" s="11"/>
      <c r="W35" s="11"/>
      <c r="X35" s="11"/>
      <c r="Y35" s="11"/>
      <c r="Z35" s="11"/>
      <c r="AA35" s="11"/>
    </row>
    <row r="36" spans="1:27" ht="28" x14ac:dyDescent="0.35">
      <c r="A36" s="4" t="s">
        <v>66</v>
      </c>
      <c r="B36" s="5" t="s">
        <v>169</v>
      </c>
      <c r="C36" s="4" t="s">
        <v>170</v>
      </c>
      <c r="D36" s="3"/>
      <c r="E36" s="3"/>
      <c r="F36" s="3"/>
      <c r="G36" s="3"/>
      <c r="H36" s="3"/>
      <c r="I36" s="3"/>
      <c r="K36" s="11"/>
      <c r="L36" s="11"/>
      <c r="M36" s="11"/>
      <c r="N36" s="11"/>
      <c r="O36" s="11"/>
      <c r="P36" s="11"/>
      <c r="Q36" s="11"/>
      <c r="R36" s="11"/>
      <c r="S36" s="11"/>
      <c r="T36" s="11"/>
      <c r="U36" s="11"/>
      <c r="V36" s="11"/>
      <c r="W36" s="11"/>
      <c r="X36" s="11"/>
      <c r="Y36" s="11"/>
      <c r="Z36" s="11"/>
      <c r="AA36" s="11"/>
    </row>
    <row r="37" spans="1:27" x14ac:dyDescent="0.35">
      <c r="A37" s="4" t="s">
        <v>171</v>
      </c>
      <c r="B37" s="5" t="s">
        <v>172</v>
      </c>
      <c r="C37" s="4" t="s">
        <v>157</v>
      </c>
      <c r="D37" s="3"/>
      <c r="E37" s="3"/>
      <c r="F37" s="3"/>
      <c r="G37" s="3"/>
      <c r="H37" s="3"/>
      <c r="I37" s="3"/>
      <c r="K37" s="11"/>
      <c r="L37" s="11"/>
      <c r="M37" s="11"/>
      <c r="N37" s="11"/>
      <c r="O37" s="11"/>
      <c r="P37" s="11"/>
      <c r="Q37" s="11"/>
      <c r="R37" s="11"/>
      <c r="S37" s="11"/>
      <c r="T37" s="11"/>
      <c r="U37" s="11"/>
      <c r="V37" s="11"/>
      <c r="W37" s="11"/>
      <c r="X37" s="11"/>
      <c r="Y37" s="11"/>
      <c r="Z37" s="11"/>
      <c r="AA37" s="11"/>
    </row>
    <row r="38" spans="1:27" ht="28" x14ac:dyDescent="0.35">
      <c r="A38" s="4" t="s">
        <v>173</v>
      </c>
      <c r="B38" s="5" t="s">
        <v>174</v>
      </c>
      <c r="C38" s="4" t="s">
        <v>175</v>
      </c>
      <c r="D38" s="3"/>
      <c r="E38" s="3"/>
      <c r="F38" s="3"/>
      <c r="G38" s="3"/>
      <c r="H38" s="3"/>
      <c r="I38" s="3"/>
      <c r="K38" s="11"/>
      <c r="L38" s="11"/>
      <c r="M38" s="11"/>
      <c r="N38" s="11"/>
      <c r="O38" s="11"/>
      <c r="P38" s="11"/>
      <c r="Q38" s="11"/>
      <c r="R38" s="11"/>
      <c r="S38" s="11"/>
      <c r="T38" s="11"/>
      <c r="U38" s="11"/>
      <c r="V38" s="11"/>
      <c r="W38" s="11"/>
      <c r="X38" s="11"/>
      <c r="Y38" s="11"/>
      <c r="Z38" s="11"/>
      <c r="AA38" s="11"/>
    </row>
    <row r="39" spans="1:27" x14ac:dyDescent="0.35">
      <c r="A39" s="4"/>
      <c r="B39" s="5" t="s">
        <v>176</v>
      </c>
      <c r="C39" s="4" t="s">
        <v>175</v>
      </c>
      <c r="D39" s="3"/>
      <c r="E39" s="3"/>
      <c r="F39" s="3"/>
      <c r="G39" s="3"/>
      <c r="H39" s="3"/>
      <c r="I39" s="3"/>
      <c r="K39" s="11"/>
      <c r="L39" s="11"/>
      <c r="M39" s="11"/>
      <c r="N39" s="11"/>
      <c r="O39" s="11"/>
      <c r="P39" s="11"/>
      <c r="Q39" s="11"/>
      <c r="R39" s="11"/>
      <c r="S39" s="11"/>
      <c r="T39" s="11"/>
      <c r="U39" s="11"/>
      <c r="V39" s="11"/>
      <c r="W39" s="11"/>
      <c r="X39" s="11"/>
      <c r="Y39" s="11"/>
      <c r="Z39" s="11"/>
      <c r="AA39" s="11"/>
    </row>
    <row r="40" spans="1:27" x14ac:dyDescent="0.35">
      <c r="A40" s="4"/>
      <c r="B40" s="5" t="s">
        <v>177</v>
      </c>
      <c r="C40" s="4" t="s">
        <v>175</v>
      </c>
      <c r="D40" s="3"/>
      <c r="E40" s="3"/>
      <c r="F40" s="3"/>
      <c r="G40" s="3"/>
      <c r="H40" s="3"/>
      <c r="I40" s="3"/>
      <c r="K40" s="11"/>
      <c r="L40" s="11"/>
      <c r="M40" s="11"/>
      <c r="N40" s="11"/>
      <c r="O40" s="11"/>
      <c r="P40" s="11"/>
      <c r="Q40" s="11"/>
      <c r="R40" s="11"/>
      <c r="S40" s="11"/>
      <c r="T40" s="11"/>
      <c r="U40" s="11"/>
      <c r="V40" s="11"/>
      <c r="W40" s="11"/>
      <c r="X40" s="11"/>
      <c r="Y40" s="11"/>
      <c r="Z40" s="11"/>
      <c r="AA40" s="11"/>
    </row>
    <row r="41" spans="1:27" x14ac:dyDescent="0.35">
      <c r="A41" s="13"/>
      <c r="B41" s="14"/>
      <c r="C41" s="14"/>
      <c r="D41" s="8"/>
      <c r="E41" s="8"/>
      <c r="F41" s="8"/>
      <c r="G41" s="9"/>
      <c r="H41" s="9"/>
      <c r="I41" s="9"/>
      <c r="K41" s="11"/>
      <c r="L41" s="11"/>
      <c r="M41" s="11"/>
      <c r="N41" s="11"/>
      <c r="O41" s="11"/>
      <c r="P41" s="11"/>
      <c r="Q41" s="11"/>
      <c r="R41" s="11"/>
      <c r="S41" s="11"/>
      <c r="T41" s="11"/>
      <c r="U41" s="11"/>
      <c r="V41" s="11"/>
      <c r="W41" s="11"/>
      <c r="X41" s="11"/>
      <c r="Y41" s="11"/>
      <c r="Z41" s="11"/>
      <c r="AA41" s="11"/>
    </row>
    <row r="42" spans="1:27" x14ac:dyDescent="0.35">
      <c r="A42" s="10"/>
      <c r="B42" s="10" t="s">
        <v>178</v>
      </c>
      <c r="C42" s="10" t="s">
        <v>178</v>
      </c>
      <c r="D42" s="8"/>
      <c r="K42" s="11"/>
      <c r="L42" s="11"/>
      <c r="M42" s="11"/>
      <c r="N42" s="11"/>
      <c r="O42" s="11"/>
      <c r="P42" s="11"/>
      <c r="Q42" s="11"/>
      <c r="R42" s="11"/>
      <c r="S42" s="11"/>
      <c r="T42" s="11"/>
      <c r="U42" s="11"/>
      <c r="V42" s="11"/>
      <c r="W42" s="11"/>
      <c r="X42" s="11"/>
      <c r="Y42" s="11"/>
      <c r="Z42" s="11"/>
      <c r="AA42" s="11"/>
    </row>
    <row r="43" spans="1:27" x14ac:dyDescent="0.35">
      <c r="A43" s="10"/>
      <c r="B43" s="10" t="s">
        <v>179</v>
      </c>
      <c r="C43" s="10" t="s">
        <v>179</v>
      </c>
      <c r="K43" s="11"/>
      <c r="L43" s="11"/>
      <c r="M43" s="11"/>
      <c r="N43" s="11"/>
      <c r="O43" s="11"/>
      <c r="P43" s="11"/>
      <c r="Q43" s="11"/>
      <c r="R43" s="11"/>
      <c r="S43" s="11"/>
      <c r="T43" s="11"/>
      <c r="U43" s="11"/>
      <c r="V43" s="11"/>
      <c r="W43" s="11"/>
      <c r="X43" s="11"/>
      <c r="Y43" s="11"/>
      <c r="Z43" s="11"/>
      <c r="AA43" s="11"/>
    </row>
    <row r="44" spans="1:27" x14ac:dyDescent="0.35">
      <c r="A44" s="10"/>
      <c r="B44" s="10" t="s">
        <v>180</v>
      </c>
      <c r="C44" s="10" t="s">
        <v>180</v>
      </c>
      <c r="K44" s="12"/>
      <c r="L44" s="12"/>
      <c r="M44" s="12"/>
      <c r="N44" s="12"/>
      <c r="O44" s="12"/>
      <c r="P44" s="12"/>
      <c r="Q44" s="12"/>
      <c r="R44" s="12"/>
      <c r="S44" s="12"/>
      <c r="T44" s="12"/>
      <c r="U44" s="12"/>
      <c r="V44" s="12"/>
      <c r="W44" s="12"/>
      <c r="X44" s="12"/>
      <c r="Y44" s="12"/>
      <c r="Z44" s="12"/>
      <c r="AA44" s="12"/>
    </row>
    <row r="45" spans="1:27" x14ac:dyDescent="0.35">
      <c r="A45" s="10"/>
      <c r="B45" s="10" t="s">
        <v>181</v>
      </c>
      <c r="C45" s="10" t="s">
        <v>181</v>
      </c>
      <c r="K45" s="11"/>
      <c r="L45" s="11"/>
      <c r="M45" s="11"/>
      <c r="N45" s="11"/>
      <c r="O45" s="11"/>
      <c r="P45" s="11"/>
      <c r="Q45" s="11"/>
      <c r="R45" s="11"/>
      <c r="S45" s="11"/>
      <c r="T45" s="11"/>
      <c r="U45" s="11"/>
      <c r="V45" s="11"/>
      <c r="W45" s="11"/>
      <c r="X45" s="11"/>
      <c r="Y45" s="11"/>
      <c r="Z45" s="11"/>
      <c r="AA45" s="11"/>
    </row>
    <row r="46" spans="1:27" x14ac:dyDescent="0.35">
      <c r="K46" s="11"/>
      <c r="L46" s="11"/>
      <c r="M46" s="11"/>
      <c r="N46" s="11"/>
      <c r="O46" s="11"/>
      <c r="P46" s="11"/>
      <c r="Q46" s="11"/>
      <c r="R46" s="11"/>
      <c r="S46" s="11"/>
      <c r="T46" s="11"/>
      <c r="U46" s="11"/>
      <c r="V46" s="11"/>
      <c r="W46" s="11"/>
      <c r="X46" s="11"/>
      <c r="Y46" s="11"/>
      <c r="Z46" s="11"/>
      <c r="AA46" s="11"/>
    </row>
    <row r="47" spans="1:27" x14ac:dyDescent="0.35">
      <c r="K47" s="11"/>
      <c r="L47" s="11"/>
      <c r="M47" s="11"/>
      <c r="N47" s="11"/>
      <c r="O47" s="11"/>
      <c r="P47" s="11"/>
      <c r="Q47" s="11"/>
      <c r="R47" s="11"/>
      <c r="S47" s="11"/>
      <c r="T47" s="11"/>
      <c r="U47" s="11"/>
      <c r="V47" s="11"/>
      <c r="W47" s="11"/>
      <c r="X47" s="11"/>
      <c r="Y47" s="11"/>
      <c r="Z47" s="11"/>
      <c r="AA47" s="11"/>
    </row>
    <row r="48" spans="1:27" x14ac:dyDescent="0.35">
      <c r="K48" s="11"/>
      <c r="L48" s="11"/>
      <c r="M48" s="11"/>
      <c r="N48" s="11"/>
      <c r="O48" s="11"/>
      <c r="P48" s="11"/>
      <c r="Q48" s="11"/>
      <c r="R48" s="11"/>
      <c r="S48" s="11"/>
      <c r="T48" s="11"/>
      <c r="U48" s="11"/>
      <c r="V48" s="11"/>
      <c r="W48" s="11"/>
      <c r="X48" s="11"/>
      <c r="Y48" s="11"/>
      <c r="Z48" s="11"/>
      <c r="AA48" s="11"/>
    </row>
    <row r="49" spans="11:27" x14ac:dyDescent="0.35">
      <c r="K49" s="11"/>
      <c r="L49" s="11"/>
      <c r="M49" s="11"/>
      <c r="N49" s="11"/>
      <c r="O49" s="11"/>
      <c r="P49" s="11"/>
      <c r="Q49" s="11"/>
      <c r="R49" s="11"/>
      <c r="S49" s="11"/>
      <c r="T49" s="11"/>
      <c r="U49" s="11"/>
      <c r="V49" s="11"/>
      <c r="W49" s="11"/>
      <c r="X49" s="11"/>
      <c r="Y49" s="11"/>
      <c r="Z49" s="11"/>
      <c r="AA49" s="11"/>
    </row>
    <row r="50" spans="11:27" x14ac:dyDescent="0.35">
      <c r="K50" s="11"/>
      <c r="L50" s="11"/>
      <c r="M50" s="11"/>
      <c r="N50" s="11"/>
      <c r="O50" s="11"/>
      <c r="P50" s="11"/>
      <c r="Q50" s="11"/>
      <c r="R50" s="11"/>
      <c r="S50" s="11"/>
      <c r="T50" s="11"/>
      <c r="U50" s="11"/>
      <c r="V50" s="11"/>
      <c r="W50" s="11"/>
      <c r="X50" s="11"/>
      <c r="Y50" s="11"/>
      <c r="Z50" s="11"/>
      <c r="AA50" s="11"/>
    </row>
    <row r="51" spans="11:27" x14ac:dyDescent="0.35">
      <c r="K51" s="11"/>
      <c r="L51" s="11"/>
      <c r="M51" s="11"/>
      <c r="N51" s="11"/>
      <c r="O51" s="11"/>
      <c r="P51" s="11"/>
      <c r="Q51" s="11"/>
      <c r="R51" s="11"/>
      <c r="S51" s="11"/>
      <c r="T51" s="11"/>
      <c r="U51" s="11"/>
      <c r="V51" s="11"/>
      <c r="W51" s="11"/>
      <c r="X51" s="11"/>
      <c r="Y51" s="11"/>
      <c r="Z51" s="11"/>
      <c r="AA51" s="11"/>
    </row>
    <row r="52" spans="11:27" x14ac:dyDescent="0.35">
      <c r="K52" s="11"/>
      <c r="L52" s="11"/>
      <c r="M52" s="11"/>
      <c r="N52" s="11"/>
      <c r="O52" s="11"/>
      <c r="P52" s="11"/>
      <c r="Q52" s="11"/>
      <c r="R52" s="11"/>
      <c r="S52" s="11"/>
      <c r="T52" s="11"/>
      <c r="U52" s="11"/>
      <c r="V52" s="11"/>
      <c r="W52" s="11"/>
      <c r="X52" s="11"/>
      <c r="Y52" s="11"/>
      <c r="Z52" s="11"/>
      <c r="AA52" s="11"/>
    </row>
    <row r="53" spans="11:27" x14ac:dyDescent="0.35">
      <c r="K53" s="11"/>
      <c r="L53" s="11"/>
      <c r="M53" s="11"/>
      <c r="N53" s="11"/>
      <c r="O53" s="11"/>
      <c r="P53" s="11"/>
      <c r="Q53" s="11"/>
      <c r="R53" s="11"/>
      <c r="S53" s="11"/>
      <c r="T53" s="11"/>
      <c r="U53" s="11"/>
      <c r="V53" s="11"/>
      <c r="W53" s="11"/>
      <c r="X53" s="11"/>
      <c r="Y53" s="11"/>
      <c r="Z53" s="11"/>
      <c r="AA53" s="11"/>
    </row>
    <row r="54" spans="11:27" x14ac:dyDescent="0.35">
      <c r="K54" s="11"/>
      <c r="L54" s="11"/>
      <c r="M54" s="11"/>
      <c r="N54" s="11"/>
      <c r="O54" s="11"/>
      <c r="P54" s="11"/>
      <c r="Q54" s="11"/>
      <c r="R54" s="11"/>
      <c r="S54" s="11"/>
      <c r="T54" s="11"/>
      <c r="U54" s="11"/>
      <c r="V54" s="11"/>
      <c r="W54" s="11"/>
      <c r="X54" s="11"/>
      <c r="Y54" s="11"/>
      <c r="Z54" s="11"/>
      <c r="AA54" s="11"/>
    </row>
  </sheetData>
  <mergeCells count="62">
    <mergeCell ref="K9:AA9"/>
    <mergeCell ref="K1:AA1"/>
    <mergeCell ref="A2:I2"/>
    <mergeCell ref="K2:AA2"/>
    <mergeCell ref="K3:AA3"/>
    <mergeCell ref="A4:A5"/>
    <mergeCell ref="B4:B5"/>
    <mergeCell ref="C4:C5"/>
    <mergeCell ref="D4:E4"/>
    <mergeCell ref="F4:G4"/>
    <mergeCell ref="H4:I4"/>
    <mergeCell ref="K4:AA4"/>
    <mergeCell ref="K5:AA5"/>
    <mergeCell ref="K6:AA6"/>
    <mergeCell ref="K7:AA7"/>
    <mergeCell ref="K8:AA8"/>
    <mergeCell ref="K21:AA21"/>
    <mergeCell ref="K10:AA10"/>
    <mergeCell ref="K11:AA11"/>
    <mergeCell ref="K12:AA12"/>
    <mergeCell ref="K13:AA13"/>
    <mergeCell ref="K14:AA14"/>
    <mergeCell ref="K15:AA15"/>
    <mergeCell ref="K16:AA16"/>
    <mergeCell ref="K17:AA17"/>
    <mergeCell ref="K18:AA18"/>
    <mergeCell ref="K19:AA19"/>
    <mergeCell ref="K20:AA20"/>
    <mergeCell ref="K33:AA33"/>
    <mergeCell ref="K22:AA22"/>
    <mergeCell ref="K23:AA23"/>
    <mergeCell ref="K24:AA24"/>
    <mergeCell ref="K25:AA25"/>
    <mergeCell ref="K26:AA26"/>
    <mergeCell ref="K27:AA27"/>
    <mergeCell ref="K28:AA28"/>
    <mergeCell ref="K29:AA29"/>
    <mergeCell ref="K30:AA30"/>
    <mergeCell ref="K31:AA31"/>
    <mergeCell ref="K32:AA32"/>
    <mergeCell ref="K44:AA44"/>
    <mergeCell ref="K34:AA34"/>
    <mergeCell ref="K35:AA35"/>
    <mergeCell ref="K36:AA36"/>
    <mergeCell ref="K37:AA37"/>
    <mergeCell ref="K38:AA38"/>
    <mergeCell ref="K39:AA39"/>
    <mergeCell ref="K40:AA40"/>
    <mergeCell ref="A41:C41"/>
    <mergeCell ref="K41:AA41"/>
    <mergeCell ref="K42:AA42"/>
    <mergeCell ref="K43:AA43"/>
    <mergeCell ref="K51:AA51"/>
    <mergeCell ref="K52:AA52"/>
    <mergeCell ref="K53:AA53"/>
    <mergeCell ref="K54:AA54"/>
    <mergeCell ref="K45:AA45"/>
    <mergeCell ref="K46:AA46"/>
    <mergeCell ref="K47:AA47"/>
    <mergeCell ref="K48:AA48"/>
    <mergeCell ref="K49:AA49"/>
    <mergeCell ref="K50:AA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предложение</vt:lpstr>
      <vt:lpstr>прил 2</vt:lpstr>
      <vt:lpstr>пртл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Валентина</dc:creator>
  <cp:lastModifiedBy>Валентина</cp:lastModifiedBy>
  <dcterms:created xsi:type="dcterms:W3CDTF">2020-04-20T06:40:31Z</dcterms:created>
  <dcterms:modified xsi:type="dcterms:W3CDTF">2020-04-21T08:31:12Z</dcterms:modified>
</cp:coreProperties>
</file>